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609"/>
  <workbookPr/>
  <mc:AlternateContent xmlns:mc="http://schemas.openxmlformats.org/markup-compatibility/2006">
    <mc:Choice Requires="x15">
      <x15ac:absPath xmlns:x15ac="http://schemas.microsoft.com/office/spreadsheetml/2010/11/ac" url="/Users/joelfranciscopavachipol/Downloads/"/>
    </mc:Choice>
  </mc:AlternateContent>
  <xr:revisionPtr revIDLastSave="0" documentId="13_ncr:1_{42013B73-AEF7-0B4B-AA1A-8F99492F76C4}" xr6:coauthVersionLast="47" xr6:coauthVersionMax="47" xr10:uidLastSave="{00000000-0000-0000-0000-000000000000}"/>
  <bookViews>
    <workbookView xWindow="0" yWindow="500" windowWidth="29040" windowHeight="15840" activeTab="4" xr2:uid="{00000000-000D-0000-FFFF-FFFF00000000}"/>
  </bookViews>
  <sheets>
    <sheet name="1" sheetId="10" r:id="rId1"/>
    <sheet name="2" sheetId="22" r:id="rId2"/>
    <sheet name="3" sheetId="23" r:id="rId3"/>
    <sheet name="4" sheetId="24" r:id="rId4"/>
    <sheet name="Final" sheetId="25" r:id="rId5"/>
  </sheets>
  <definedNames>
    <definedName name="_xlnm.Print_Area" localSheetId="0">'1'!$A$1:$N$34</definedName>
    <definedName name="_xlnm.Print_Area" localSheetId="1">'2'!$A$1:$N$37</definedName>
    <definedName name="_xlnm.Print_Area" localSheetId="2">'3'!$A$1:$N$26</definedName>
    <definedName name="_xlnm.Print_Area" localSheetId="3">'4'!$A$1:$N$34</definedName>
    <definedName name="_xlnm.Print_Area" localSheetId="4">Final!$A$1:$N$37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15" i="25" l="1"/>
  <c r="N14" i="25"/>
  <c r="N15" i="24"/>
  <c r="N14" i="24"/>
  <c r="N15" i="23"/>
  <c r="I15" i="23"/>
  <c r="N14" i="23"/>
  <c r="I14" i="23"/>
  <c r="I14" i="22"/>
  <c r="N15" i="22" l="1"/>
  <c r="I15" i="22"/>
  <c r="N14" i="22"/>
  <c r="N15" i="10"/>
  <c r="I15" i="10"/>
  <c r="I14" i="10"/>
  <c r="N14" i="10" l="1"/>
  <c r="N25" i="10"/>
  <c r="N28" i="25"/>
  <c r="M28" i="25"/>
  <c r="K28" i="25"/>
  <c r="G28" i="25"/>
  <c r="F28" i="25"/>
  <c r="E15" i="25"/>
  <c r="I15" i="25" s="1"/>
  <c r="J15" i="25" s="1"/>
  <c r="D15" i="25"/>
  <c r="C15" i="25"/>
  <c r="A15" i="25"/>
  <c r="E14" i="25"/>
  <c r="H14" i="25" s="1"/>
  <c r="D14" i="25"/>
  <c r="A14" i="25"/>
  <c r="B10" i="25"/>
  <c r="B37" i="25" s="1"/>
  <c r="L8" i="25"/>
  <c r="H8" i="25"/>
  <c r="E8" i="25"/>
  <c r="N25" i="24"/>
  <c r="M25" i="24"/>
  <c r="K25" i="24"/>
  <c r="G25" i="24"/>
  <c r="F25" i="24"/>
  <c r="E15" i="24"/>
  <c r="I15" i="24" s="1"/>
  <c r="D15" i="24"/>
  <c r="C15" i="24"/>
  <c r="A15" i="24"/>
  <c r="E14" i="24"/>
  <c r="I14" i="24" s="1"/>
  <c r="D14" i="24"/>
  <c r="A14" i="24"/>
  <c r="B10" i="24"/>
  <c r="B34" i="24" s="1"/>
  <c r="L8" i="24"/>
  <c r="H8" i="24"/>
  <c r="E8" i="24"/>
  <c r="N25" i="23"/>
  <c r="M25" i="23"/>
  <c r="K25" i="23"/>
  <c r="G25" i="23"/>
  <c r="F25" i="23"/>
  <c r="A15" i="23"/>
  <c r="A14" i="23"/>
  <c r="B10" i="23"/>
  <c r="L8" i="23"/>
  <c r="H8" i="23"/>
  <c r="E8" i="23"/>
  <c r="B10" i="22"/>
  <c r="B37" i="22" s="1"/>
  <c r="L8" i="22"/>
  <c r="H8" i="22"/>
  <c r="E8" i="22"/>
  <c r="N28" i="22"/>
  <c r="M28" i="22"/>
  <c r="K28" i="22"/>
  <c r="G28" i="22"/>
  <c r="F28" i="22"/>
  <c r="B34" i="10"/>
  <c r="M25" i="10"/>
  <c r="K25" i="10"/>
  <c r="G25" i="10"/>
  <c r="F25" i="10"/>
  <c r="E25" i="10"/>
  <c r="L15" i="25"/>
  <c r="L14" i="25" l="1"/>
  <c r="H15" i="25"/>
  <c r="L14" i="24"/>
  <c r="I14" i="25"/>
  <c r="J14" i="25" s="1"/>
  <c r="L25" i="10"/>
  <c r="I25" i="10"/>
  <c r="H15" i="24"/>
  <c r="L15" i="24"/>
  <c r="E25" i="23"/>
  <c r="H25" i="23" s="1"/>
  <c r="E25" i="24"/>
  <c r="H14" i="24"/>
  <c r="E28" i="25"/>
  <c r="E28" i="22"/>
  <c r="I25" i="23" l="1"/>
  <c r="J25" i="23" s="1"/>
  <c r="L25" i="23"/>
  <c r="I25" i="24"/>
  <c r="J25" i="24" s="1"/>
  <c r="L25" i="24"/>
  <c r="H25" i="24"/>
  <c r="I28" i="25"/>
  <c r="J28" i="25" s="1"/>
  <c r="L28" i="25"/>
  <c r="H28" i="25"/>
  <c r="I28" i="22"/>
  <c r="J28" i="22" s="1"/>
  <c r="H28" i="22"/>
  <c r="L28" i="2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8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2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3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4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4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<sst xmlns="http://schemas.openxmlformats.org/spreadsheetml/2006/main" count="198" uniqueCount="44">
  <si>
    <t>Reporte Parcial y Final del Semestre</t>
  </si>
  <si>
    <t>SUBDIRECCIÓN ACADÉMICA</t>
  </si>
  <si>
    <t>DIVISIÓN DE INGENIERÍA</t>
  </si>
  <si>
    <t>Reporte No.</t>
  </si>
  <si>
    <t>1°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</si>
  <si>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</si>
  <si>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</si>
  <si>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</si>
  <si>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</si>
  <si>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</si>
  <si>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</si>
  <si>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</si>
  <si>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</si>
  <si>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</si>
  <si>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</si>
  <si>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</si>
  <si>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</si>
  <si>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</si>
  <si>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</si>
  <si>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</si>
  <si>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</si>
  <si>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</si>
  <si>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</si>
  <si>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</si>
  <si>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</si>
  <si>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</si>
  <si>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</si>
  <si>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</si>
  <si>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</si>
  <si>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Final</t>
  </si>
  <si>
    <t>INSTITUTO TECNOLÓGICO SUPERIOR DE SAN ANDRÉS TUXTLA</t>
  </si>
  <si>
    <t>IEM</t>
  </si>
  <si>
    <t>ELECTROMECÁNICA</t>
  </si>
  <si>
    <t>JOEL FRANCISCO PAVA CHIPOL</t>
  </si>
  <si>
    <t>ESTEBAN DOMINGUEZ FISCAL</t>
  </si>
  <si>
    <t>Método del Elemento Finito</t>
  </si>
  <si>
    <t>602B</t>
  </si>
  <si>
    <t>602A</t>
  </si>
  <si>
    <t>Febrero-Junio 2024</t>
  </si>
  <si>
    <t>II</t>
  </si>
  <si>
    <t>III</t>
  </si>
  <si>
    <t xml:space="preserve">JOEL FRANCISCO PAVA CHIPOL	</t>
  </si>
  <si>
    <t>IV</t>
  </si>
  <si>
    <t>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</si>
</sst>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%"/>
    <numFmt numFmtId="165" formatCode="0.0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6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165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  <xf numFmtId="0" fontId="5" fillId="0" borderId="12" xfId="0" applyFont="1" applyBorder="1" applyAlignment="1">
      <alignment horizontal="center" vertical="top"/>
    </xf>
    <xf numFmtId="0" fontId="4" fillId="0" borderId="0" xfId="0" applyFont="1" applyAlignment="1">
      <alignment wrapText="1"/>
    </xf>
    <xf numFmtId="0" fontId="4" fillId="0" borderId="0" xfId="0" applyFont="1"/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37"/>
  <sheetViews>
    <sheetView zoomScale="139" zoomScaleNormal="85" zoomScaleSheetLayoutView="100" workbookViewId="0">
      <selection activeCell="E6" sqref="E6:H6"/>
    </sheetView>
  </sheetViews>
  <sheetFormatPr baseColWidth="10" defaultColWidth="11.5" defaultRowHeight="13" x14ac:dyDescent="0.15"/>
  <cols>
    <col min="1" max="1" width="38.5" style="1" bestFit="1" customWidth="1"/>
    <col min="2" max="2" width="4.6640625" style="1" bestFit="1" customWidth="1"/>
    <col min="3" max="3" width="6.5" style="1" customWidth="1"/>
    <col min="4" max="4" width="21.6640625" style="1" customWidth="1"/>
    <col min="5" max="5" width="9.5" style="1" customWidth="1"/>
    <col min="6" max="12" width="7.5" style="1" customWidth="1"/>
    <col min="13" max="16384" width="11.5" style="1"/>
  </cols>
  <sheetData>
    <row r="1" spans="1:14" ht="62.25" customHeight="1" x14ac:dyDescent="0.15">
      <c r="B1" s="42" t="s">
        <v>0</v>
      </c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</row>
    <row r="2" spans="1:14" x14ac:dyDescent="0.1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15">
      <c r="A3" s="39" t="s">
        <v>30</v>
      </c>
      <c r="B3" s="39"/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</row>
    <row r="4" spans="1:14" x14ac:dyDescent="0.1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15">
      <c r="A5" s="39" t="s">
        <v>1</v>
      </c>
      <c r="B5" s="39"/>
      <c r="C5" s="39"/>
      <c r="D5" s="39"/>
      <c r="E5" s="39"/>
      <c r="F5" s="39"/>
      <c r="G5" s="39"/>
      <c r="H5" s="39"/>
      <c r="I5" s="39"/>
      <c r="J5" s="39"/>
      <c r="K5" s="39"/>
      <c r="L5" s="39"/>
      <c r="M5" s="39"/>
      <c r="N5" s="39"/>
    </row>
    <row r="6" spans="1:14" x14ac:dyDescent="0.15">
      <c r="A6" s="40" t="s">
        <v>2</v>
      </c>
      <c r="B6" s="40"/>
      <c r="C6" s="40"/>
      <c r="D6" s="40"/>
      <c r="E6" s="41" t="s">
        <v>32</v>
      </c>
      <c r="F6" s="41"/>
      <c r="G6" s="41"/>
      <c r="H6" s="41"/>
      <c r="I6" s="3"/>
      <c r="J6" s="3"/>
      <c r="K6" s="3"/>
      <c r="L6" s="3"/>
      <c r="M6" s="3"/>
      <c r="N6" s="3"/>
    </row>
    <row r="7" spans="1:14" x14ac:dyDescent="0.1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" x14ac:dyDescent="0.15">
      <c r="A8" s="4" t="s">
        <v>3</v>
      </c>
      <c r="B8" s="30" t="s">
        <v>4</v>
      </c>
      <c r="C8" s="30"/>
      <c r="D8" s="14" t="s">
        <v>5</v>
      </c>
      <c r="E8" s="5">
        <v>2</v>
      </c>
      <c r="G8" s="4" t="s">
        <v>6</v>
      </c>
      <c r="H8" s="5">
        <v>2</v>
      </c>
      <c r="I8" s="36" t="s">
        <v>7</v>
      </c>
      <c r="J8" s="36"/>
      <c r="K8" s="36"/>
      <c r="L8" s="30" t="s">
        <v>38</v>
      </c>
      <c r="M8" s="30"/>
      <c r="N8" s="30"/>
    </row>
    <row r="10" spans="1:14" x14ac:dyDescent="0.15">
      <c r="A10" s="4" t="s">
        <v>8</v>
      </c>
      <c r="B10" s="30" t="s">
        <v>33</v>
      </c>
      <c r="C10" s="30"/>
      <c r="D10" s="30"/>
      <c r="E10" s="30"/>
      <c r="F10" s="30"/>
      <c r="G10" s="30"/>
      <c r="H10" s="30"/>
      <c r="I10" s="30"/>
      <c r="J10" s="30"/>
      <c r="K10" s="30"/>
      <c r="L10" s="30"/>
    </row>
    <row r="11" spans="1:14" ht="14" thickBot="1" x14ac:dyDescent="0.2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15">
      <c r="A12" s="37" t="s">
        <v>9</v>
      </c>
      <c r="B12" s="34" t="s">
        <v>10</v>
      </c>
      <c r="C12" s="34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31" t="s">
        <v>21</v>
      </c>
    </row>
    <row r="13" spans="1:14" ht="14" x14ac:dyDescent="0.15">
      <c r="A13" s="38"/>
      <c r="B13" s="35"/>
      <c r="C13" s="35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32"/>
    </row>
    <row r="14" spans="1:14" s="11" customFormat="1" ht="14" x14ac:dyDescent="0.15">
      <c r="A14" s="22" t="s">
        <v>35</v>
      </c>
      <c r="B14" s="9" t="s">
        <v>21</v>
      </c>
      <c r="C14" s="9" t="s">
        <v>36</v>
      </c>
      <c r="D14" s="9" t="s">
        <v>31</v>
      </c>
      <c r="E14" s="9">
        <v>16</v>
      </c>
      <c r="F14" s="9">
        <v>15</v>
      </c>
      <c r="G14" s="9"/>
      <c r="H14" s="10"/>
      <c r="I14" s="9">
        <f t="shared" ref="I14:I25" si="0">(E14-SUM(F14:G14))-K14</f>
        <v>1</v>
      </c>
      <c r="J14" s="10"/>
      <c r="K14" s="9"/>
      <c r="L14" s="10">
        <v>0</v>
      </c>
      <c r="M14" s="21">
        <v>77</v>
      </c>
      <c r="N14" s="15">
        <f t="shared" ref="N14:N15" si="1">F14/E14</f>
        <v>0.9375</v>
      </c>
    </row>
    <row r="15" spans="1:14" s="11" customFormat="1" ht="14" x14ac:dyDescent="0.15">
      <c r="A15" s="22" t="s">
        <v>35</v>
      </c>
      <c r="B15" s="9" t="s">
        <v>21</v>
      </c>
      <c r="C15" s="9" t="s">
        <v>37</v>
      </c>
      <c r="D15" s="9" t="s">
        <v>31</v>
      </c>
      <c r="E15" s="9">
        <v>28</v>
      </c>
      <c r="F15" s="9">
        <v>25</v>
      </c>
      <c r="G15" s="9"/>
      <c r="H15" s="10"/>
      <c r="I15" s="9">
        <f t="shared" si="0"/>
        <v>3</v>
      </c>
      <c r="J15" s="10"/>
      <c r="K15" s="9"/>
      <c r="L15" s="10">
        <v>0</v>
      </c>
      <c r="M15" s="21">
        <v>80.930000000000007</v>
      </c>
      <c r="N15" s="15">
        <f t="shared" si="1"/>
        <v>0.8928571428571429</v>
      </c>
    </row>
    <row r="16" spans="1:14" s="11" customFormat="1" x14ac:dyDescent="0.15">
      <c r="A16" s="8"/>
      <c r="B16" s="9"/>
      <c r="C16" s="9"/>
      <c r="D16" s="9"/>
      <c r="E16" s="9"/>
      <c r="F16" s="9"/>
      <c r="G16" s="9"/>
      <c r="H16" s="10"/>
      <c r="I16" s="9"/>
      <c r="J16" s="10"/>
      <c r="K16" s="9"/>
      <c r="L16" s="10"/>
      <c r="M16" s="21"/>
      <c r="N16" s="15"/>
    </row>
    <row r="17" spans="1:14" s="11" customFormat="1" x14ac:dyDescent="0.15">
      <c r="A17" s="8"/>
      <c r="B17" s="9"/>
      <c r="C17" s="9"/>
      <c r="D17" s="9"/>
      <c r="E17" s="9"/>
      <c r="F17" s="9"/>
      <c r="G17" s="9"/>
      <c r="H17" s="10"/>
      <c r="I17" s="9"/>
      <c r="J17" s="10"/>
      <c r="K17" s="9"/>
      <c r="L17" s="10"/>
      <c r="M17" s="21"/>
      <c r="N17" s="15"/>
    </row>
    <row r="18" spans="1:14" s="11" customFormat="1" x14ac:dyDescent="0.15">
      <c r="A18" s="8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21"/>
      <c r="N18" s="15"/>
    </row>
    <row r="19" spans="1:14" s="11" customFormat="1" x14ac:dyDescent="0.15">
      <c r="A19" s="8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21"/>
      <c r="N19" s="15"/>
    </row>
    <row r="20" spans="1:14" s="11" customFormat="1" x14ac:dyDescent="0.15">
      <c r="A20" s="8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21"/>
      <c r="N20" s="15"/>
    </row>
    <row r="21" spans="1:14" s="11" customFormat="1" x14ac:dyDescent="0.15">
      <c r="A21" s="8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21"/>
      <c r="N21" s="15"/>
    </row>
    <row r="22" spans="1:14" s="11" customFormat="1" x14ac:dyDescent="0.15">
      <c r="A22" s="8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21"/>
      <c r="N22" s="15"/>
    </row>
    <row r="23" spans="1:14" s="11" customFormat="1" x14ac:dyDescent="0.15">
      <c r="A23" s="8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21"/>
      <c r="N23" s="15"/>
    </row>
    <row r="24" spans="1:14" s="11" customFormat="1" x14ac:dyDescent="0.15">
      <c r="A24" s="8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21"/>
      <c r="N24" s="15"/>
    </row>
    <row r="25" spans="1:14" s="11" customFormat="1" ht="14" thickBot="1" x14ac:dyDescent="0.2">
      <c r="A25" s="16" t="s">
        <v>24</v>
      </c>
      <c r="B25" s="17" t="s">
        <v>25</v>
      </c>
      <c r="C25" s="17" t="s">
        <v>25</v>
      </c>
      <c r="D25" s="17" t="s">
        <v>25</v>
      </c>
      <c r="E25" s="17">
        <f>SUM(E14:E24)</f>
        <v>44</v>
      </c>
      <c r="F25" s="17">
        <f>SUM(F14:F24)</f>
        <v>40</v>
      </c>
      <c r="G25" s="17">
        <f>SUM(G14:G24)</f>
        <v>0</v>
      </c>
      <c r="H25" s="18">
        <v>0</v>
      </c>
      <c r="I25" s="17">
        <f t="shared" si="0"/>
        <v>4</v>
      </c>
      <c r="J25" s="18">
        <v>0</v>
      </c>
      <c r="K25" s="17">
        <f>SUM(K14:K24)</f>
        <v>0</v>
      </c>
      <c r="L25" s="18">
        <f t="shared" ref="L25" si="2">K25/E25</f>
        <v>0</v>
      </c>
      <c r="M25" s="17">
        <f>AVERAGE(M14:M24)</f>
        <v>78.965000000000003</v>
      </c>
      <c r="N25" s="19">
        <f>AVERAGE(N14:N24)</f>
        <v>0.9151785714285714</v>
      </c>
    </row>
    <row r="26" spans="1:14" s="11" customFormat="1" x14ac:dyDescent="0.1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</row>
    <row r="27" spans="1:14" s="11" customFormat="1" ht="123" customHeight="1" x14ac:dyDescent="0.15">
      <c r="A27" s="33" t="s">
        <v>26</v>
      </c>
      <c r="B27" s="33"/>
      <c r="C27" s="33"/>
      <c r="D27" s="33"/>
      <c r="E27" s="33"/>
      <c r="F27" s="33"/>
      <c r="G27" s="33"/>
      <c r="H27" s="33"/>
      <c r="I27" s="33"/>
      <c r="J27" s="33"/>
      <c r="K27" s="33"/>
      <c r="L27" s="33"/>
      <c r="M27" s="33"/>
      <c r="N27" s="33"/>
    </row>
    <row r="29" spans="1:14" x14ac:dyDescent="0.15">
      <c r="A29" s="12"/>
    </row>
    <row r="30" spans="1:14" ht="120" customHeight="1" x14ac:dyDescent="0.15">
      <c r="B30" s="27" t="s">
        <v>27</v>
      </c>
      <c r="C30" s="27"/>
      <c r="D30" s="27"/>
      <c r="G30" s="28" t="s">
        <v>28</v>
      </c>
      <c r="H30" s="28"/>
      <c r="I30" s="28"/>
      <c r="J30" s="28"/>
    </row>
    <row r="31" spans="1:14" x14ac:dyDescent="0.15">
      <c r="B31" s="29"/>
      <c r="C31" s="29"/>
      <c r="D31" s="29"/>
      <c r="G31" s="30"/>
      <c r="H31" s="30"/>
      <c r="I31" s="30"/>
      <c r="J31" s="30"/>
    </row>
    <row r="32" spans="1:14" x14ac:dyDescent="0.15">
      <c r="A32" s="23"/>
      <c r="B32" s="23"/>
      <c r="C32" s="6"/>
      <c r="E32" s="23"/>
      <c r="F32" s="23"/>
      <c r="G32" s="23"/>
      <c r="H32" s="23"/>
    </row>
    <row r="34" spans="2:10" ht="62.25" customHeight="1" x14ac:dyDescent="0.15">
      <c r="B34" s="24" t="str">
        <f>B10</f>
        <v>JOEL FRANCISCO PAVA CHIPOL</v>
      </c>
      <c r="C34" s="24"/>
      <c r="D34" s="24"/>
      <c r="E34" s="13"/>
      <c r="F34" s="13"/>
      <c r="G34" s="24" t="s">
        <v>34</v>
      </c>
      <c r="H34" s="24"/>
      <c r="I34" s="24"/>
      <c r="J34" s="24"/>
    </row>
    <row r="35" spans="2:10" hidden="1" x14ac:dyDescent="0.15"/>
    <row r="36" spans="2:10" hidden="1" x14ac:dyDescent="0.15"/>
    <row r="37" spans="2:10" ht="45" customHeight="1" x14ac:dyDescent="0.15"/>
  </sheetData>
  <mergeCells count="31">
    <mergeCell ref="A3:N3"/>
    <mergeCell ref="A5:N5"/>
    <mergeCell ref="A6:D6"/>
    <mergeCell ref="E6:H6"/>
    <mergeCell ref="B1:N1"/>
    <mergeCell ref="M12:M13"/>
    <mergeCell ref="N12:N13"/>
    <mergeCell ref="A27:N27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L12:L13"/>
    <mergeCell ref="B30:D30"/>
    <mergeCell ref="G30:J30"/>
    <mergeCell ref="B31:D31"/>
    <mergeCell ref="G31:J31"/>
    <mergeCell ref="A32:B32"/>
    <mergeCell ref="E32:H32"/>
    <mergeCell ref="B34:D34"/>
    <mergeCell ref="G34:J34"/>
    <mergeCell ref="K12:K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37"/>
  <sheetViews>
    <sheetView zoomScale="145" zoomScaleNormal="145" zoomScaleSheetLayoutView="100" workbookViewId="0">
      <selection activeCell="J6" sqref="J6"/>
    </sheetView>
  </sheetViews>
  <sheetFormatPr baseColWidth="10" defaultColWidth="11.5" defaultRowHeight="13" x14ac:dyDescent="0.15"/>
  <cols>
    <col min="1" max="1" width="38.5" style="1" bestFit="1" customWidth="1"/>
    <col min="2" max="2" width="4.6640625" style="1" bestFit="1" customWidth="1"/>
    <col min="3" max="3" width="5.5" style="1" bestFit="1" customWidth="1"/>
    <col min="4" max="4" width="21.6640625" style="1" customWidth="1"/>
    <col min="5" max="5" width="9.5" style="1" customWidth="1"/>
    <col min="6" max="12" width="7.5" style="1" customWidth="1"/>
    <col min="13" max="16384" width="11.5" style="1"/>
  </cols>
  <sheetData>
    <row r="1" spans="1:14" ht="62.25" customHeight="1" x14ac:dyDescent="0.15">
      <c r="B1" s="42" t="s">
        <v>0</v>
      </c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</row>
    <row r="2" spans="1:14" x14ac:dyDescent="0.1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15">
      <c r="A3" s="39" t="s">
        <v>30</v>
      </c>
      <c r="B3" s="39"/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</row>
    <row r="4" spans="1:14" x14ac:dyDescent="0.1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15">
      <c r="A5" s="39" t="s">
        <v>1</v>
      </c>
      <c r="B5" s="39"/>
      <c r="C5" s="39"/>
      <c r="D5" s="39"/>
      <c r="E5" s="39"/>
      <c r="F5" s="39"/>
      <c r="G5" s="39"/>
      <c r="H5" s="39"/>
      <c r="I5" s="39"/>
      <c r="J5" s="39"/>
      <c r="K5" s="39"/>
      <c r="L5" s="39"/>
      <c r="M5" s="39"/>
      <c r="N5" s="39"/>
    </row>
    <row r="6" spans="1:14" x14ac:dyDescent="0.15">
      <c r="A6" s="40" t="s">
        <v>2</v>
      </c>
      <c r="B6" s="40"/>
      <c r="C6" s="40"/>
      <c r="D6" s="40"/>
      <c r="E6" s="41" t="s">
        <v>32</v>
      </c>
      <c r="F6" s="41"/>
      <c r="G6" s="41"/>
      <c r="H6" s="41"/>
      <c r="I6" s="3"/>
      <c r="J6" s="3"/>
      <c r="K6" s="3"/>
      <c r="L6" s="3"/>
      <c r="M6" s="3"/>
      <c r="N6" s="3"/>
    </row>
    <row r="7" spans="1:14" x14ac:dyDescent="0.1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">
      <c r="A8" s="4" t="s">
        <v>3</v>
      </c>
      <c r="B8" s="30">
        <v>2</v>
      </c>
      <c r="C8" s="30"/>
      <c r="D8" s="14" t="s">
        <v>5</v>
      </c>
      <c r="E8" s="20">
        <f>'1'!E8</f>
        <v>2</v>
      </c>
      <c r="F8"/>
      <c r="G8" s="4" t="s">
        <v>6</v>
      </c>
      <c r="H8" s="20">
        <f>'1'!H8</f>
        <v>2</v>
      </c>
      <c r="I8" s="36" t="s">
        <v>7</v>
      </c>
      <c r="J8" s="36"/>
      <c r="K8" s="36"/>
      <c r="L8" s="30" t="str">
        <f>'1'!L8</f>
        <v>Febrero-Junio 2024</v>
      </c>
      <c r="M8" s="30"/>
      <c r="N8" s="30"/>
    </row>
    <row r="10" spans="1:14" x14ac:dyDescent="0.15">
      <c r="A10" s="4" t="s">
        <v>8</v>
      </c>
      <c r="B10" s="30" t="str">
        <f>'1'!B10</f>
        <v>JOEL FRANCISCO PAVA CHIPOL</v>
      </c>
      <c r="C10" s="30"/>
      <c r="D10" s="30"/>
      <c r="E10" s="30"/>
      <c r="F10" s="30"/>
      <c r="G10" s="30"/>
      <c r="H10" s="30"/>
      <c r="I10" s="30"/>
      <c r="J10" s="30"/>
      <c r="K10" s="30"/>
      <c r="L10" s="30"/>
    </row>
    <row r="11" spans="1:14" ht="14" thickBot="1" x14ac:dyDescent="0.2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15">
      <c r="A12" s="37" t="s">
        <v>9</v>
      </c>
      <c r="B12" s="34" t="s">
        <v>10</v>
      </c>
      <c r="C12" s="34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31" t="s">
        <v>21</v>
      </c>
    </row>
    <row r="13" spans="1:14" ht="14" x14ac:dyDescent="0.15">
      <c r="A13" s="38"/>
      <c r="B13" s="35"/>
      <c r="C13" s="35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32"/>
    </row>
    <row r="14" spans="1:14" s="11" customFormat="1" ht="14" x14ac:dyDescent="0.15">
      <c r="A14" s="22" t="s">
        <v>35</v>
      </c>
      <c r="B14" s="9" t="s">
        <v>39</v>
      </c>
      <c r="C14" s="9" t="s">
        <v>36</v>
      </c>
      <c r="D14" s="9" t="s">
        <v>31</v>
      </c>
      <c r="E14" s="9">
        <v>16</v>
      </c>
      <c r="F14" s="9">
        <v>15</v>
      </c>
      <c r="G14" s="9"/>
      <c r="H14" s="10"/>
      <c r="I14" s="9">
        <f t="shared" ref="I14:I15" si="0">(E14-SUM(F14:G14))-K14</f>
        <v>1</v>
      </c>
      <c r="J14" s="10"/>
      <c r="K14" s="9"/>
      <c r="L14" s="10">
        <v>0</v>
      </c>
      <c r="M14" s="21">
        <v>71.3</v>
      </c>
      <c r="N14" s="15">
        <f t="shared" ref="N14:N15" si="1">F14/E14</f>
        <v>0.9375</v>
      </c>
    </row>
    <row r="15" spans="1:14" s="11" customFormat="1" ht="14" x14ac:dyDescent="0.15">
      <c r="A15" s="22" t="s">
        <v>35</v>
      </c>
      <c r="B15" s="9" t="s">
        <v>39</v>
      </c>
      <c r="C15" s="9" t="s">
        <v>37</v>
      </c>
      <c r="D15" s="9" t="s">
        <v>31</v>
      </c>
      <c r="E15" s="9">
        <v>28</v>
      </c>
      <c r="F15" s="9">
        <v>25</v>
      </c>
      <c r="G15" s="9"/>
      <c r="H15" s="10"/>
      <c r="I15" s="9">
        <f t="shared" si="0"/>
        <v>3</v>
      </c>
      <c r="J15" s="10"/>
      <c r="K15" s="9"/>
      <c r="L15" s="10">
        <v>0</v>
      </c>
      <c r="M15" s="21">
        <v>70.5</v>
      </c>
      <c r="N15" s="15">
        <f t="shared" si="1"/>
        <v>0.8928571428571429</v>
      </c>
    </row>
    <row r="16" spans="1:14" s="11" customFormat="1" x14ac:dyDescent="0.15">
      <c r="A16" s="9"/>
      <c r="B16" s="9"/>
      <c r="C16" s="9"/>
      <c r="D16" s="9"/>
      <c r="E16" s="9"/>
      <c r="F16" s="9"/>
      <c r="G16" s="9"/>
      <c r="H16" s="10"/>
      <c r="I16" s="9"/>
      <c r="J16" s="10"/>
      <c r="K16" s="9"/>
      <c r="L16" s="10"/>
      <c r="M16" s="9"/>
      <c r="N16" s="15"/>
    </row>
    <row r="17" spans="1:14" s="11" customFormat="1" x14ac:dyDescent="0.15">
      <c r="A17" s="9"/>
      <c r="B17" s="9"/>
      <c r="C17" s="9"/>
      <c r="D17" s="9"/>
      <c r="E17" s="9"/>
      <c r="F17" s="9"/>
      <c r="G17" s="9"/>
      <c r="H17" s="10"/>
      <c r="I17" s="9"/>
      <c r="J17" s="10"/>
      <c r="K17" s="9"/>
      <c r="L17" s="10"/>
      <c r="M17" s="9"/>
      <c r="N17" s="15"/>
    </row>
    <row r="18" spans="1:14" s="11" customFormat="1" x14ac:dyDescent="0.15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15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15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15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15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15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15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15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15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15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4" thickBot="1" x14ac:dyDescent="0.2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44</v>
      </c>
      <c r="F28" s="17">
        <f>SUM(F14:F27)</f>
        <v>40</v>
      </c>
      <c r="G28" s="17">
        <f>SUM(G14:G27)</f>
        <v>0</v>
      </c>
      <c r="H28" s="18">
        <f>SUM(F28:G28)/E28</f>
        <v>0.90909090909090906</v>
      </c>
      <c r="I28" s="17">
        <f t="shared" ref="I28" si="2">(E28-SUM(F28:G28))-K28</f>
        <v>4</v>
      </c>
      <c r="J28" s="18">
        <f t="shared" ref="J28" si="3">I28/E28</f>
        <v>9.0909090909090912E-2</v>
      </c>
      <c r="K28" s="17">
        <f>SUM(K14:K27)</f>
        <v>0</v>
      </c>
      <c r="L28" s="18">
        <f t="shared" ref="L28" si="4">K28/E28</f>
        <v>0</v>
      </c>
      <c r="M28" s="17">
        <f>AVERAGE(M14:M27)</f>
        <v>70.900000000000006</v>
      </c>
      <c r="N28" s="19">
        <f>AVERAGE(N14:N27)</f>
        <v>0.9151785714285714</v>
      </c>
    </row>
    <row r="30" spans="1:14" ht="120" customHeight="1" x14ac:dyDescent="0.15">
      <c r="A30" s="33" t="s">
        <v>26</v>
      </c>
      <c r="B30" s="33"/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</row>
    <row r="32" spans="1:14" x14ac:dyDescent="0.15">
      <c r="A32" s="12"/>
    </row>
    <row r="33" spans="1:10" x14ac:dyDescent="0.15">
      <c r="B33" s="27" t="s">
        <v>27</v>
      </c>
      <c r="C33" s="27"/>
      <c r="D33" s="27"/>
      <c r="G33" s="39" t="s">
        <v>28</v>
      </c>
      <c r="H33" s="39"/>
      <c r="I33" s="39"/>
      <c r="J33" s="39"/>
    </row>
    <row r="34" spans="1:10" ht="62.25" customHeight="1" x14ac:dyDescent="0.15">
      <c r="B34" s="29"/>
      <c r="C34" s="29"/>
      <c r="D34" s="29"/>
      <c r="G34" s="30"/>
      <c r="H34" s="30"/>
      <c r="I34" s="30"/>
      <c r="J34" s="30"/>
    </row>
    <row r="35" spans="1:10" hidden="1" x14ac:dyDescent="0.15">
      <c r="A35" s="23" t="e">
        <v>#REF!</v>
      </c>
      <c r="B35" s="23"/>
      <c r="C35" s="6"/>
      <c r="E35" s="23"/>
      <c r="F35" s="23"/>
      <c r="G35" s="23"/>
      <c r="H35" s="23"/>
    </row>
    <row r="36" spans="1:10" hidden="1" x14ac:dyDescent="0.15"/>
    <row r="37" spans="1:10" ht="45" customHeight="1" x14ac:dyDescent="0.15">
      <c r="B37" s="24" t="str">
        <f>B10</f>
        <v>JOEL FRANCISCO PAVA CHIPOL</v>
      </c>
      <c r="C37" s="24"/>
      <c r="D37" s="24"/>
      <c r="E37" s="13"/>
      <c r="F37" s="13"/>
      <c r="G37" s="24" t="s">
        <v>34</v>
      </c>
      <c r="H37" s="24"/>
      <c r="I37" s="24"/>
      <c r="J37" s="24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41"/>
  <sheetViews>
    <sheetView zoomScale="130" zoomScaleNormal="130" zoomScaleSheetLayoutView="100" workbookViewId="0">
      <selection activeCell="E6" sqref="E6:H6"/>
    </sheetView>
  </sheetViews>
  <sheetFormatPr baseColWidth="10" defaultColWidth="11.5" defaultRowHeight="13" x14ac:dyDescent="0.15"/>
  <cols>
    <col min="1" max="1" width="38.5" style="1" bestFit="1" customWidth="1"/>
    <col min="2" max="2" width="4.6640625" style="1" bestFit="1" customWidth="1"/>
    <col min="3" max="3" width="5.5" style="1" bestFit="1" customWidth="1"/>
    <col min="4" max="4" width="21.6640625" style="1" customWidth="1"/>
    <col min="5" max="5" width="9.5" style="1" customWidth="1"/>
    <col min="6" max="12" width="7.5" style="1" customWidth="1"/>
    <col min="13" max="16384" width="11.5" style="1"/>
  </cols>
  <sheetData>
    <row r="1" spans="1:14" ht="62.25" customHeight="1" x14ac:dyDescent="0.15">
      <c r="B1" s="42" t="s">
        <v>0</v>
      </c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</row>
    <row r="2" spans="1:14" x14ac:dyDescent="0.1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15">
      <c r="A3" s="39" t="s">
        <v>30</v>
      </c>
      <c r="B3" s="39"/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</row>
    <row r="4" spans="1:14" x14ac:dyDescent="0.1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15">
      <c r="A5" s="39" t="s">
        <v>1</v>
      </c>
      <c r="B5" s="39"/>
      <c r="C5" s="39"/>
      <c r="D5" s="39"/>
      <c r="E5" s="39"/>
      <c r="F5" s="39"/>
      <c r="G5" s="39"/>
      <c r="H5" s="39"/>
      <c r="I5" s="39"/>
      <c r="J5" s="39"/>
      <c r="K5" s="39"/>
      <c r="L5" s="39"/>
      <c r="M5" s="39"/>
      <c r="N5" s="39"/>
    </row>
    <row r="6" spans="1:14" x14ac:dyDescent="0.15">
      <c r="A6" s="40" t="s">
        <v>2</v>
      </c>
      <c r="B6" s="40"/>
      <c r="C6" s="40"/>
      <c r="D6" s="40"/>
      <c r="E6" s="41" t="s">
        <v>32</v>
      </c>
      <c r="F6" s="41"/>
      <c r="G6" s="41"/>
      <c r="H6" s="41"/>
      <c r="I6" s="3"/>
      <c r="J6" s="3"/>
      <c r="K6" s="3"/>
      <c r="L6" s="3"/>
      <c r="M6" s="3"/>
      <c r="N6" s="3"/>
    </row>
    <row r="7" spans="1:14" x14ac:dyDescent="0.1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">
      <c r="A8" s="4" t="s">
        <v>3</v>
      </c>
      <c r="B8" s="30">
        <v>3</v>
      </c>
      <c r="C8" s="30"/>
      <c r="D8" s="14" t="s">
        <v>5</v>
      </c>
      <c r="E8" s="20">
        <f>'1'!E8</f>
        <v>2</v>
      </c>
      <c r="F8"/>
      <c r="G8" s="4" t="s">
        <v>6</v>
      </c>
      <c r="H8" s="20">
        <f>'1'!H8</f>
        <v>2</v>
      </c>
      <c r="I8" s="36" t="s">
        <v>7</v>
      </c>
      <c r="J8" s="36"/>
      <c r="K8" s="36"/>
      <c r="L8" s="30" t="str">
        <f>'1'!L8</f>
        <v>Febrero-Junio 2024</v>
      </c>
      <c r="M8" s="30"/>
      <c r="N8" s="30"/>
    </row>
    <row r="10" spans="1:14" x14ac:dyDescent="0.15">
      <c r="A10" s="4" t="s">
        <v>8</v>
      </c>
      <c r="B10" s="30" t="str">
        <f>'1'!B10</f>
        <v>JOEL FRANCISCO PAVA CHIPOL</v>
      </c>
      <c r="C10" s="30"/>
      <c r="D10" s="30"/>
      <c r="E10" s="30"/>
      <c r="F10" s="30"/>
      <c r="G10" s="30"/>
      <c r="H10" s="30"/>
      <c r="I10" s="30"/>
      <c r="J10" s="30"/>
      <c r="K10" s="30"/>
      <c r="L10" s="30"/>
    </row>
    <row r="11" spans="1:14" ht="14" thickBot="1" x14ac:dyDescent="0.2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15">
      <c r="A12" s="37" t="s">
        <v>9</v>
      </c>
      <c r="B12" s="34" t="s">
        <v>10</v>
      </c>
      <c r="C12" s="34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31" t="s">
        <v>21</v>
      </c>
    </row>
    <row r="13" spans="1:14" ht="14" x14ac:dyDescent="0.15">
      <c r="A13" s="38"/>
      <c r="B13" s="35"/>
      <c r="C13" s="35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32"/>
    </row>
    <row r="14" spans="1:14" s="11" customFormat="1" ht="14" x14ac:dyDescent="0.15">
      <c r="A14" s="9" t="str">
        <f>'1'!A14</f>
        <v>Método del Elemento Finito</v>
      </c>
      <c r="B14" s="9" t="s">
        <v>40</v>
      </c>
      <c r="C14" s="9" t="s">
        <v>36</v>
      </c>
      <c r="D14" s="9" t="s">
        <v>31</v>
      </c>
      <c r="E14" s="9">
        <v>16</v>
      </c>
      <c r="F14" s="9">
        <v>15</v>
      </c>
      <c r="G14" s="9"/>
      <c r="H14" s="10"/>
      <c r="I14" s="9">
        <f t="shared" ref="I14:I15" si="0">(E14-SUM(F14:G14))-K14</f>
        <v>1</v>
      </c>
      <c r="J14" s="10"/>
      <c r="K14" s="9"/>
      <c r="L14" s="10">
        <v>0</v>
      </c>
      <c r="M14" s="21">
        <v>68.099999999999994</v>
      </c>
      <c r="N14" s="15">
        <f t="shared" ref="N14:N15" si="1">F14/E14</f>
        <v>0.9375</v>
      </c>
    </row>
    <row r="15" spans="1:14" s="11" customFormat="1" ht="14" x14ac:dyDescent="0.15">
      <c r="A15" s="9" t="str">
        <f>'1'!A15</f>
        <v>Método del Elemento Finito</v>
      </c>
      <c r="B15" s="9" t="s">
        <v>40</v>
      </c>
      <c r="C15" s="9" t="s">
        <v>37</v>
      </c>
      <c r="D15" s="9" t="s">
        <v>31</v>
      </c>
      <c r="E15" s="9">
        <v>28</v>
      </c>
      <c r="F15" s="9">
        <v>21</v>
      </c>
      <c r="G15" s="9"/>
      <c r="H15" s="10"/>
      <c r="I15" s="9">
        <f t="shared" si="0"/>
        <v>7</v>
      </c>
      <c r="J15" s="10"/>
      <c r="K15" s="9"/>
      <c r="L15" s="10">
        <v>0</v>
      </c>
      <c r="M15" s="21">
        <v>55.9</v>
      </c>
      <c r="N15" s="15">
        <f t="shared" si="1"/>
        <v>0.75</v>
      </c>
    </row>
    <row r="16" spans="1:14" s="11" customFormat="1" x14ac:dyDescent="0.15">
      <c r="A16" s="9"/>
      <c r="B16" s="9"/>
      <c r="C16" s="9"/>
      <c r="D16" s="9"/>
      <c r="E16" s="9"/>
      <c r="F16" s="9"/>
      <c r="G16" s="9"/>
      <c r="H16" s="10"/>
      <c r="I16" s="9"/>
      <c r="J16" s="10"/>
      <c r="K16" s="9"/>
      <c r="L16" s="10"/>
      <c r="M16" s="9"/>
      <c r="N16" s="15"/>
    </row>
    <row r="17" spans="1:14" s="11" customFormat="1" x14ac:dyDescent="0.15">
      <c r="A17" s="9"/>
      <c r="B17" s="9"/>
      <c r="C17" s="9"/>
      <c r="D17" s="9"/>
      <c r="E17" s="9"/>
      <c r="F17" s="9"/>
      <c r="G17" s="9"/>
      <c r="H17" s="10"/>
      <c r="I17" s="9"/>
      <c r="J17" s="10"/>
      <c r="K17" s="9"/>
      <c r="L17" s="10"/>
      <c r="M17" s="9"/>
      <c r="N17" s="15"/>
    </row>
    <row r="18" spans="1:14" s="11" customFormat="1" x14ac:dyDescent="0.15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15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15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15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15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15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15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ht="14" thickBot="1" x14ac:dyDescent="0.2">
      <c r="A25" s="16" t="s">
        <v>24</v>
      </c>
      <c r="B25" s="17" t="s">
        <v>25</v>
      </c>
      <c r="C25" s="17" t="s">
        <v>25</v>
      </c>
      <c r="D25" s="17" t="s">
        <v>25</v>
      </c>
      <c r="E25" s="17">
        <f>SUM(E14:E24)</f>
        <v>44</v>
      </c>
      <c r="F25" s="17">
        <f>SUM(F14:F24)</f>
        <v>36</v>
      </c>
      <c r="G25" s="17">
        <f>SUM(G14:G24)</f>
        <v>0</v>
      </c>
      <c r="H25" s="18">
        <f>SUM(F25:G25)/E25</f>
        <v>0.81818181818181823</v>
      </c>
      <c r="I25" s="17">
        <f t="shared" ref="I25" si="2">(E25-SUM(F25:G25))-K25</f>
        <v>8</v>
      </c>
      <c r="J25" s="18">
        <f t="shared" ref="J25" si="3">I25/E25</f>
        <v>0.18181818181818182</v>
      </c>
      <c r="K25" s="17">
        <f>SUM(K14:K24)</f>
        <v>0</v>
      </c>
      <c r="L25" s="18">
        <f t="shared" ref="L25" si="4">K25/E25</f>
        <v>0</v>
      </c>
      <c r="M25" s="17">
        <f>AVERAGE(M14:M24)</f>
        <v>62</v>
      </c>
      <c r="N25" s="19">
        <f>AVERAGE(N14:N24)</f>
        <v>0.84375</v>
      </c>
    </row>
    <row r="26" spans="1:14" s="11" customFormat="1" x14ac:dyDescent="0.15">
      <c r="A26" s="1"/>
      <c r="B26" s="43"/>
      <c r="C26" s="43"/>
      <c r="D26" s="43"/>
      <c r="E26" s="13"/>
      <c r="F26" s="13"/>
      <c r="G26" s="43"/>
      <c r="H26" s="43"/>
      <c r="I26" s="43"/>
      <c r="J26" s="43"/>
      <c r="K26" s="1"/>
      <c r="L26" s="1"/>
      <c r="M26" s="1"/>
      <c r="N26" s="1"/>
    </row>
    <row r="27" spans="1:14" s="11" customFormat="1" ht="16.5" customHeight="1" x14ac:dyDescent="0.15">
      <c r="A27" s="44" t="s">
        <v>26</v>
      </c>
      <c r="B27" s="45"/>
      <c r="C27" s="45"/>
      <c r="D27" s="45"/>
      <c r="E27" s="45"/>
      <c r="F27" s="45"/>
      <c r="G27" s="45"/>
      <c r="H27" s="45"/>
      <c r="I27" s="45"/>
      <c r="J27" s="45"/>
      <c r="K27" s="45"/>
      <c r="L27" s="45"/>
      <c r="M27" s="45"/>
      <c r="N27" s="45"/>
    </row>
    <row r="28" spans="1:14" ht="12.75" customHeight="1" x14ac:dyDescent="0.15">
      <c r="A28" s="45"/>
      <c r="B28" s="45"/>
      <c r="C28" s="45"/>
      <c r="D28" s="45"/>
      <c r="E28" s="45"/>
      <c r="F28" s="45"/>
      <c r="G28" s="45"/>
      <c r="H28" s="45"/>
      <c r="I28" s="45"/>
      <c r="J28" s="45"/>
      <c r="K28" s="45"/>
      <c r="L28" s="45"/>
      <c r="M28" s="45"/>
      <c r="N28" s="45"/>
    </row>
    <row r="29" spans="1:14" ht="12.75" customHeight="1" x14ac:dyDescent="0.15">
      <c r="A29" s="45"/>
      <c r="B29" s="45"/>
      <c r="C29" s="45"/>
      <c r="D29" s="45"/>
      <c r="E29" s="45"/>
      <c r="F29" s="45"/>
      <c r="G29" s="45"/>
      <c r="H29" s="45"/>
      <c r="I29" s="45"/>
      <c r="J29" s="45"/>
      <c r="K29" s="45"/>
      <c r="L29" s="45"/>
      <c r="M29" s="45"/>
      <c r="N29" s="45"/>
    </row>
    <row r="30" spans="1:14" ht="12.75" customHeight="1" x14ac:dyDescent="0.15">
      <c r="A30" s="45"/>
      <c r="B30" s="45"/>
      <c r="C30" s="45"/>
      <c r="D30" s="45"/>
      <c r="E30" s="45"/>
      <c r="F30" s="45"/>
      <c r="G30" s="45"/>
      <c r="H30" s="45"/>
      <c r="I30" s="45"/>
      <c r="J30" s="45"/>
      <c r="K30" s="45"/>
      <c r="L30" s="45"/>
      <c r="M30" s="45"/>
      <c r="N30" s="45"/>
    </row>
    <row r="31" spans="1:14" ht="12.75" customHeight="1" x14ac:dyDescent="0.15">
      <c r="A31" s="45"/>
      <c r="B31" s="45"/>
      <c r="C31" s="45"/>
      <c r="D31" s="45"/>
      <c r="E31" s="45"/>
      <c r="F31" s="45"/>
      <c r="G31" s="45"/>
      <c r="H31" s="45"/>
      <c r="I31" s="45"/>
      <c r="J31" s="45"/>
      <c r="K31" s="45"/>
      <c r="L31" s="45"/>
      <c r="M31" s="45"/>
      <c r="N31" s="45"/>
    </row>
    <row r="32" spans="1:14" ht="12.75" customHeight="1" x14ac:dyDescent="0.15">
      <c r="A32" s="45"/>
      <c r="B32" s="45"/>
      <c r="C32" s="45"/>
      <c r="D32" s="45"/>
      <c r="E32" s="45"/>
      <c r="F32" s="45"/>
      <c r="G32" s="45"/>
      <c r="H32" s="45"/>
      <c r="I32" s="45"/>
      <c r="J32" s="45"/>
      <c r="K32" s="45"/>
      <c r="L32" s="45"/>
      <c r="M32" s="45"/>
      <c r="N32" s="45"/>
    </row>
    <row r="33" spans="1:14" ht="12.75" customHeight="1" x14ac:dyDescent="0.15">
      <c r="A33" s="45"/>
      <c r="B33" s="45"/>
      <c r="C33" s="45"/>
      <c r="D33" s="45"/>
      <c r="E33" s="45"/>
      <c r="F33" s="45"/>
      <c r="G33" s="45"/>
      <c r="H33" s="45"/>
      <c r="I33" s="45"/>
      <c r="J33" s="45"/>
      <c r="K33" s="45"/>
      <c r="L33" s="45"/>
      <c r="M33" s="45"/>
      <c r="N33" s="45"/>
    </row>
    <row r="34" spans="1:14" ht="12.75" customHeight="1" x14ac:dyDescent="0.15">
      <c r="A34" s="45"/>
      <c r="B34" s="45"/>
      <c r="C34" s="45"/>
      <c r="D34" s="45"/>
      <c r="E34" s="45"/>
      <c r="F34" s="45"/>
      <c r="G34" s="45"/>
      <c r="H34" s="45"/>
      <c r="I34" s="45"/>
      <c r="J34" s="45"/>
      <c r="K34" s="45"/>
      <c r="L34" s="45"/>
      <c r="M34" s="45"/>
      <c r="N34" s="45"/>
    </row>
    <row r="35" spans="1:14" ht="12.75" customHeight="1" x14ac:dyDescent="0.15">
      <c r="A35" s="45"/>
      <c r="B35" s="45"/>
      <c r="C35" s="45"/>
      <c r="D35" s="45"/>
      <c r="E35" s="45"/>
      <c r="F35" s="45"/>
      <c r="G35" s="45"/>
      <c r="H35" s="45"/>
      <c r="I35" s="45"/>
      <c r="J35" s="45"/>
      <c r="K35" s="45"/>
      <c r="L35" s="45"/>
      <c r="M35" s="45"/>
      <c r="N35" s="45"/>
    </row>
    <row r="37" spans="1:14" x14ac:dyDescent="0.15">
      <c r="B37" s="27" t="s">
        <v>27</v>
      </c>
      <c r="C37" s="27"/>
      <c r="D37" s="27"/>
      <c r="G37" s="39" t="s">
        <v>28</v>
      </c>
      <c r="H37" s="39"/>
      <c r="I37" s="39"/>
      <c r="J37" s="39"/>
    </row>
    <row r="38" spans="1:14" x14ac:dyDescent="0.15">
      <c r="B38" s="29"/>
      <c r="C38" s="29"/>
      <c r="D38" s="29"/>
      <c r="G38" s="30"/>
      <c r="H38" s="30"/>
      <c r="I38" s="30"/>
      <c r="J38" s="30"/>
    </row>
    <row r="39" spans="1:14" x14ac:dyDescent="0.15">
      <c r="A39" s="23"/>
      <c r="B39" s="23"/>
      <c r="C39" s="6"/>
      <c r="E39" s="23"/>
      <c r="F39" s="23"/>
      <c r="G39" s="23"/>
      <c r="H39" s="23"/>
    </row>
    <row r="41" spans="1:14" x14ac:dyDescent="0.15">
      <c r="B41" s="24" t="s">
        <v>41</v>
      </c>
      <c r="C41" s="24"/>
      <c r="D41" s="24"/>
      <c r="E41" s="13"/>
      <c r="F41" s="13"/>
      <c r="G41" s="24" t="s">
        <v>34</v>
      </c>
      <c r="H41" s="24"/>
      <c r="I41" s="24"/>
      <c r="J41" s="24"/>
    </row>
  </sheetData>
  <mergeCells count="33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26:D26"/>
    <mergeCell ref="G26:J26"/>
    <mergeCell ref="M12:M13"/>
    <mergeCell ref="A27:N35"/>
    <mergeCell ref="N12:N13"/>
    <mergeCell ref="A39:B39"/>
    <mergeCell ref="E39:H39"/>
    <mergeCell ref="B41:D41"/>
    <mergeCell ref="G41:J41"/>
    <mergeCell ref="B37:D37"/>
    <mergeCell ref="G37:J37"/>
    <mergeCell ref="B38:D38"/>
    <mergeCell ref="G38:J38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N37"/>
  <sheetViews>
    <sheetView topLeftCell="A6" zoomScaleNormal="100" zoomScaleSheetLayoutView="100" workbookViewId="0">
      <selection activeCell="G34" sqref="G34:J34"/>
    </sheetView>
  </sheetViews>
  <sheetFormatPr baseColWidth="10" defaultColWidth="11.5" defaultRowHeight="13" x14ac:dyDescent="0.15"/>
  <cols>
    <col min="1" max="1" width="38.5" style="1" bestFit="1" customWidth="1"/>
    <col min="2" max="2" width="4.6640625" style="1" bestFit="1" customWidth="1"/>
    <col min="3" max="3" width="5.5" style="1" bestFit="1" customWidth="1"/>
    <col min="4" max="4" width="21.6640625" style="1" customWidth="1"/>
    <col min="5" max="5" width="9.5" style="1" customWidth="1"/>
    <col min="6" max="12" width="7.5" style="1" customWidth="1"/>
    <col min="13" max="16384" width="11.5" style="1"/>
  </cols>
  <sheetData>
    <row r="1" spans="1:14" ht="62.25" customHeight="1" x14ac:dyDescent="0.15">
      <c r="B1" s="42" t="s">
        <v>0</v>
      </c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</row>
    <row r="2" spans="1:14" x14ac:dyDescent="0.1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15">
      <c r="A3" s="39" t="s">
        <v>30</v>
      </c>
      <c r="B3" s="39"/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</row>
    <row r="4" spans="1:14" x14ac:dyDescent="0.1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15">
      <c r="A5" s="39" t="s">
        <v>1</v>
      </c>
      <c r="B5" s="39"/>
      <c r="C5" s="39"/>
      <c r="D5" s="39"/>
      <c r="E5" s="39"/>
      <c r="F5" s="39"/>
      <c r="G5" s="39"/>
      <c r="H5" s="39"/>
      <c r="I5" s="39"/>
      <c r="J5" s="39"/>
      <c r="K5" s="39"/>
      <c r="L5" s="39"/>
      <c r="M5" s="39"/>
      <c r="N5" s="39"/>
    </row>
    <row r="6" spans="1:14" x14ac:dyDescent="0.15">
      <c r="A6" s="40" t="s">
        <v>2</v>
      </c>
      <c r="B6" s="40"/>
      <c r="C6" s="40"/>
      <c r="D6" s="40"/>
      <c r="E6" s="41" t="s">
        <v>32</v>
      </c>
      <c r="F6" s="41"/>
      <c r="G6" s="41"/>
      <c r="H6" s="41"/>
      <c r="I6" s="3"/>
      <c r="J6" s="3"/>
      <c r="K6" s="3"/>
      <c r="L6" s="3"/>
      <c r="M6" s="3"/>
      <c r="N6" s="3"/>
    </row>
    <row r="7" spans="1:14" x14ac:dyDescent="0.1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">
      <c r="A8" s="4" t="s">
        <v>3</v>
      </c>
      <c r="B8" s="30">
        <v>4</v>
      </c>
      <c r="C8" s="30"/>
      <c r="D8" s="14" t="s">
        <v>5</v>
      </c>
      <c r="E8" s="20">
        <f>'1'!E8</f>
        <v>2</v>
      </c>
      <c r="F8"/>
      <c r="G8" s="4" t="s">
        <v>6</v>
      </c>
      <c r="H8" s="20">
        <f>'1'!H8</f>
        <v>2</v>
      </c>
      <c r="I8" s="36" t="s">
        <v>7</v>
      </c>
      <c r="J8" s="36"/>
      <c r="K8" s="36"/>
      <c r="L8" s="30" t="str">
        <f>'1'!L8</f>
        <v>Febrero-Junio 2024</v>
      </c>
      <c r="M8" s="30"/>
      <c r="N8" s="30"/>
    </row>
    <row r="10" spans="1:14" x14ac:dyDescent="0.15">
      <c r="A10" s="4" t="s">
        <v>8</v>
      </c>
      <c r="B10" s="30" t="str">
        <f>'1'!B10</f>
        <v>JOEL FRANCISCO PAVA CHIPOL</v>
      </c>
      <c r="C10" s="30"/>
      <c r="D10" s="30"/>
      <c r="E10" s="30"/>
      <c r="F10" s="30"/>
      <c r="G10" s="30"/>
      <c r="H10" s="30"/>
      <c r="I10" s="30"/>
      <c r="J10" s="30"/>
      <c r="K10" s="30"/>
      <c r="L10" s="30"/>
    </row>
    <row r="11" spans="1:14" ht="14" thickBot="1" x14ac:dyDescent="0.2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15">
      <c r="A12" s="37" t="s">
        <v>9</v>
      </c>
      <c r="B12" s="34" t="s">
        <v>10</v>
      </c>
      <c r="C12" s="34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31" t="s">
        <v>21</v>
      </c>
    </row>
    <row r="13" spans="1:14" ht="14" x14ac:dyDescent="0.15">
      <c r="A13" s="38"/>
      <c r="B13" s="35"/>
      <c r="C13" s="35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32"/>
    </row>
    <row r="14" spans="1:14" s="11" customFormat="1" ht="14" x14ac:dyDescent="0.15">
      <c r="A14" s="9" t="str">
        <f>'1'!A14</f>
        <v>Método del Elemento Finito</v>
      </c>
      <c r="B14" s="9" t="s">
        <v>42</v>
      </c>
      <c r="C14" s="9" t="s">
        <v>36</v>
      </c>
      <c r="D14" s="9" t="str">
        <f>'1'!D14</f>
        <v>IEM</v>
      </c>
      <c r="E14" s="9">
        <f>'1'!E14</f>
        <v>16</v>
      </c>
      <c r="F14" s="9">
        <v>15</v>
      </c>
      <c r="G14" s="9"/>
      <c r="H14" s="10">
        <f t="shared" ref="H14:H15" si="0">F14/E14</f>
        <v>0.9375</v>
      </c>
      <c r="I14" s="9">
        <f t="shared" ref="I14:I25" si="1">(E14-SUM(F14:G14))-K14</f>
        <v>1</v>
      </c>
      <c r="J14" s="10"/>
      <c r="K14" s="9"/>
      <c r="L14" s="10">
        <f t="shared" ref="L14:L25" si="2">K14/E14</f>
        <v>0</v>
      </c>
      <c r="M14" s="9">
        <v>90.81</v>
      </c>
      <c r="N14" s="15">
        <f>F14/E14</f>
        <v>0.9375</v>
      </c>
    </row>
    <row r="15" spans="1:14" s="11" customFormat="1" ht="14" x14ac:dyDescent="0.15">
      <c r="A15" s="9" t="str">
        <f>'1'!A15</f>
        <v>Método del Elemento Finito</v>
      </c>
      <c r="B15" s="9" t="s">
        <v>42</v>
      </c>
      <c r="C15" s="9" t="str">
        <f>'1'!C15</f>
        <v>602A</v>
      </c>
      <c r="D15" s="9" t="str">
        <f>'1'!D15</f>
        <v>IEM</v>
      </c>
      <c r="E15" s="9">
        <f>'1'!E15</f>
        <v>28</v>
      </c>
      <c r="F15" s="9">
        <v>28</v>
      </c>
      <c r="G15" s="9"/>
      <c r="H15" s="10">
        <f t="shared" si="0"/>
        <v>1</v>
      </c>
      <c r="I15" s="9">
        <f t="shared" si="1"/>
        <v>0</v>
      </c>
      <c r="J15" s="10"/>
      <c r="K15" s="9"/>
      <c r="L15" s="10">
        <f t="shared" si="2"/>
        <v>0</v>
      </c>
      <c r="M15" s="9">
        <v>75</v>
      </c>
      <c r="N15" s="15">
        <f>F15/E15</f>
        <v>1</v>
      </c>
    </row>
    <row r="16" spans="1:14" s="11" customFormat="1" x14ac:dyDescent="0.15">
      <c r="A16" s="9"/>
      <c r="B16" s="9"/>
      <c r="C16" s="9"/>
      <c r="D16" s="9"/>
      <c r="E16" s="9"/>
      <c r="F16" s="9"/>
      <c r="G16" s="9"/>
      <c r="H16" s="10"/>
      <c r="I16" s="9"/>
      <c r="J16" s="10"/>
      <c r="K16" s="9"/>
      <c r="L16" s="10"/>
      <c r="M16" s="9"/>
      <c r="N16" s="15"/>
    </row>
    <row r="17" spans="1:14" s="11" customFormat="1" x14ac:dyDescent="0.15">
      <c r="A17" s="9"/>
      <c r="B17" s="9"/>
      <c r="C17" s="9"/>
      <c r="D17" s="9"/>
      <c r="E17" s="9"/>
      <c r="F17" s="9"/>
      <c r="G17" s="9"/>
      <c r="H17" s="10"/>
      <c r="I17" s="9"/>
      <c r="J17" s="10"/>
      <c r="K17" s="9"/>
      <c r="L17" s="10"/>
      <c r="M17" s="9"/>
      <c r="N17" s="15"/>
    </row>
    <row r="18" spans="1:14" s="11" customFormat="1" x14ac:dyDescent="0.15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15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15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15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15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15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15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ht="14" thickBot="1" x14ac:dyDescent="0.2">
      <c r="A25" s="16" t="s">
        <v>24</v>
      </c>
      <c r="B25" s="17" t="s">
        <v>25</v>
      </c>
      <c r="C25" s="17" t="s">
        <v>25</v>
      </c>
      <c r="D25" s="17" t="s">
        <v>25</v>
      </c>
      <c r="E25" s="17">
        <f>SUM(E14:E24)</f>
        <v>44</v>
      </c>
      <c r="F25" s="17">
        <f>SUM(F14:F24)</f>
        <v>43</v>
      </c>
      <c r="G25" s="17">
        <f>SUM(G14:G24)</f>
        <v>0</v>
      </c>
      <c r="H25" s="18">
        <f>SUM(F25:G25)/E25</f>
        <v>0.97727272727272729</v>
      </c>
      <c r="I25" s="17">
        <f t="shared" si="1"/>
        <v>1</v>
      </c>
      <c r="J25" s="18">
        <f t="shared" ref="J25" si="3">I25/E25</f>
        <v>2.2727272727272728E-2</v>
      </c>
      <c r="K25" s="17">
        <f>SUM(K14:K24)</f>
        <v>0</v>
      </c>
      <c r="L25" s="18">
        <f t="shared" si="2"/>
        <v>0</v>
      </c>
      <c r="M25" s="17">
        <f>AVERAGE(M14:M24)</f>
        <v>82.905000000000001</v>
      </c>
      <c r="N25" s="19">
        <f>AVERAGE(N14:N24)</f>
        <v>0.96875</v>
      </c>
    </row>
    <row r="26" spans="1:14" s="11" customFormat="1" x14ac:dyDescent="0.1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</row>
    <row r="27" spans="1:14" s="11" customFormat="1" ht="16.5" customHeight="1" x14ac:dyDescent="0.15">
      <c r="A27" s="33" t="s">
        <v>26</v>
      </c>
      <c r="B27" s="33"/>
      <c r="C27" s="33"/>
      <c r="D27" s="33"/>
      <c r="E27" s="33"/>
      <c r="F27" s="33"/>
      <c r="G27" s="33"/>
      <c r="H27" s="33"/>
      <c r="I27" s="33"/>
      <c r="J27" s="33"/>
      <c r="K27" s="33"/>
      <c r="L27" s="33"/>
      <c r="M27" s="33"/>
      <c r="N27" s="33"/>
    </row>
    <row r="28" spans="1:14" x14ac:dyDescent="0.15">
      <c r="A28" s="33"/>
      <c r="B28" s="33"/>
      <c r="C28" s="33"/>
      <c r="D28" s="33"/>
      <c r="E28" s="33"/>
      <c r="F28" s="33"/>
      <c r="G28" s="33"/>
      <c r="H28" s="33"/>
      <c r="I28" s="33"/>
      <c r="J28" s="33"/>
      <c r="K28" s="33"/>
      <c r="L28" s="33"/>
      <c r="M28" s="33"/>
      <c r="N28" s="33"/>
    </row>
    <row r="29" spans="1:14" x14ac:dyDescent="0.15">
      <c r="A29" s="33"/>
      <c r="B29" s="33"/>
      <c r="C29" s="33"/>
      <c r="D29" s="33"/>
      <c r="E29" s="33"/>
      <c r="F29" s="33"/>
      <c r="G29" s="33"/>
      <c r="H29" s="33"/>
      <c r="I29" s="33"/>
      <c r="J29" s="33"/>
      <c r="K29" s="33"/>
      <c r="L29" s="33"/>
      <c r="M29" s="33"/>
      <c r="N29" s="33"/>
    </row>
    <row r="30" spans="1:14" ht="120" customHeight="1" x14ac:dyDescent="0.15">
      <c r="B30" s="27" t="s">
        <v>27</v>
      </c>
      <c r="C30" s="27"/>
      <c r="D30" s="27"/>
      <c r="G30" s="28" t="s">
        <v>28</v>
      </c>
      <c r="H30" s="28"/>
      <c r="I30" s="28"/>
      <c r="J30" s="28"/>
    </row>
    <row r="31" spans="1:14" x14ac:dyDescent="0.15">
      <c r="B31" s="29"/>
      <c r="C31" s="29"/>
      <c r="D31" s="29"/>
      <c r="G31" s="30"/>
      <c r="H31" s="30"/>
      <c r="I31" s="30"/>
      <c r="J31" s="30"/>
    </row>
    <row r="32" spans="1:14" x14ac:dyDescent="0.15">
      <c r="A32" s="23"/>
      <c r="B32" s="23"/>
      <c r="C32" s="6"/>
      <c r="E32" s="23"/>
      <c r="F32" s="23"/>
      <c r="G32" s="23"/>
      <c r="H32" s="23"/>
    </row>
    <row r="34" spans="2:10" ht="62.25" customHeight="1" x14ac:dyDescent="0.15">
      <c r="B34" s="24" t="str">
        <f>B10</f>
        <v>JOEL FRANCISCO PAVA CHIPOL</v>
      </c>
      <c r="C34" s="24"/>
      <c r="D34" s="24"/>
      <c r="E34" s="13"/>
      <c r="F34" s="13"/>
      <c r="G34" s="24" t="s">
        <v>34</v>
      </c>
      <c r="H34" s="24"/>
      <c r="I34" s="24"/>
      <c r="J34" s="24"/>
    </row>
    <row r="35" spans="2:10" hidden="1" x14ac:dyDescent="0.15"/>
    <row r="36" spans="2:10" hidden="1" x14ac:dyDescent="0.15"/>
    <row r="37" spans="2:10" ht="45" customHeight="1" x14ac:dyDescent="0.15"/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B31:D31"/>
    <mergeCell ref="G31:J31"/>
    <mergeCell ref="B30:D30"/>
    <mergeCell ref="G30:J30"/>
    <mergeCell ref="A27:N29"/>
    <mergeCell ref="A32:B32"/>
    <mergeCell ref="E32:H32"/>
    <mergeCell ref="B34:D34"/>
    <mergeCell ref="G34:J34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N37"/>
  <sheetViews>
    <sheetView tabSelected="1" zoomScale="145" zoomScaleNormal="145" zoomScaleSheetLayoutView="100" workbookViewId="0">
      <selection activeCell="D17" sqref="D17"/>
    </sheetView>
  </sheetViews>
  <sheetFormatPr baseColWidth="10" defaultColWidth="11.5" defaultRowHeight="13" x14ac:dyDescent="0.15"/>
  <cols>
    <col min="1" max="1" width="38.5" style="1" bestFit="1" customWidth="1"/>
    <col min="2" max="2" width="4.6640625" style="1" bestFit="1" customWidth="1"/>
    <col min="3" max="3" width="5.5" style="1" bestFit="1" customWidth="1"/>
    <col min="4" max="4" width="21.6640625" style="1" customWidth="1"/>
    <col min="5" max="5" width="9.5" style="1" customWidth="1"/>
    <col min="6" max="12" width="7.5" style="1" customWidth="1"/>
    <col min="13" max="16384" width="11.5" style="1"/>
  </cols>
  <sheetData>
    <row r="1" spans="1:14" ht="62.25" customHeight="1" x14ac:dyDescent="0.15">
      <c r="B1" s="42" t="s">
        <v>0</v>
      </c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</row>
    <row r="2" spans="1:14" x14ac:dyDescent="0.1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15">
      <c r="A3" s="39" t="s">
        <v>30</v>
      </c>
      <c r="B3" s="39"/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</row>
    <row r="4" spans="1:14" x14ac:dyDescent="0.1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15">
      <c r="A5" s="39" t="s">
        <v>1</v>
      </c>
      <c r="B5" s="39"/>
      <c r="C5" s="39"/>
      <c r="D5" s="39"/>
      <c r="E5" s="39"/>
      <c r="F5" s="39"/>
      <c r="G5" s="39"/>
      <c r="H5" s="39"/>
      <c r="I5" s="39"/>
      <c r="J5" s="39"/>
      <c r="K5" s="39"/>
      <c r="L5" s="39"/>
      <c r="M5" s="39"/>
      <c r="N5" s="39"/>
    </row>
    <row r="6" spans="1:14" x14ac:dyDescent="0.15">
      <c r="A6" s="40" t="s">
        <v>2</v>
      </c>
      <c r="B6" s="40"/>
      <c r="C6" s="40"/>
      <c r="D6" s="40"/>
      <c r="E6" s="41" t="s">
        <v>32</v>
      </c>
      <c r="F6" s="41"/>
      <c r="G6" s="41"/>
      <c r="H6" s="41"/>
      <c r="I6" s="3"/>
      <c r="J6" s="3"/>
      <c r="K6" s="3"/>
      <c r="L6" s="3"/>
      <c r="M6" s="3"/>
      <c r="N6" s="3"/>
    </row>
    <row r="7" spans="1:14" x14ac:dyDescent="0.1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">
      <c r="A8" s="4" t="s">
        <v>3</v>
      </c>
      <c r="B8" s="30" t="s">
        <v>29</v>
      </c>
      <c r="C8" s="30"/>
      <c r="D8" s="14" t="s">
        <v>5</v>
      </c>
      <c r="E8" s="20">
        <f>'1'!E8</f>
        <v>2</v>
      </c>
      <c r="F8"/>
      <c r="G8" s="4" t="s">
        <v>6</v>
      </c>
      <c r="H8" s="20">
        <f>'1'!H8</f>
        <v>2</v>
      </c>
      <c r="I8" s="36" t="s">
        <v>7</v>
      </c>
      <c r="J8" s="36"/>
      <c r="K8" s="36"/>
      <c r="L8" s="30" t="str">
        <f>'1'!L8</f>
        <v>Febrero-Junio 2024</v>
      </c>
      <c r="M8" s="30"/>
      <c r="N8" s="30"/>
    </row>
    <row r="10" spans="1:14" x14ac:dyDescent="0.15">
      <c r="A10" s="4" t="s">
        <v>8</v>
      </c>
      <c r="B10" s="30" t="str">
        <f>'1'!B10</f>
        <v>JOEL FRANCISCO PAVA CHIPOL</v>
      </c>
      <c r="C10" s="30"/>
      <c r="D10" s="30"/>
      <c r="E10" s="30"/>
      <c r="F10" s="30"/>
      <c r="G10" s="30"/>
      <c r="H10" s="30"/>
      <c r="I10" s="30"/>
      <c r="J10" s="30"/>
      <c r="K10" s="30"/>
      <c r="L10" s="30"/>
    </row>
    <row r="11" spans="1:14" ht="14" thickBot="1" x14ac:dyDescent="0.2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15">
      <c r="A12" s="37" t="s">
        <v>9</v>
      </c>
      <c r="B12" s="34" t="s">
        <v>10</v>
      </c>
      <c r="C12" s="34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31" t="s">
        <v>21</v>
      </c>
    </row>
    <row r="13" spans="1:14" ht="14" x14ac:dyDescent="0.15">
      <c r="A13" s="38"/>
      <c r="B13" s="35"/>
      <c r="C13" s="35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32"/>
    </row>
    <row r="14" spans="1:14" s="11" customFormat="1" ht="14" x14ac:dyDescent="0.15">
      <c r="A14" s="9" t="str">
        <f>'1'!A14</f>
        <v>Método del Elemento Finito</v>
      </c>
      <c r="B14" s="9" t="s">
        <v>43</v>
      </c>
      <c r="C14" s="9" t="s">
        <v>36</v>
      </c>
      <c r="D14" s="9" t="str">
        <f>'1'!D14</f>
        <v>IEM</v>
      </c>
      <c r="E14" s="9">
        <f>'1'!E14</f>
        <v>16</v>
      </c>
      <c r="F14" s="9">
        <v>16</v>
      </c>
      <c r="G14" s="9"/>
      <c r="H14" s="10">
        <f t="shared" ref="H14:H15" si="0">F14/E14</f>
        <v>1</v>
      </c>
      <c r="I14" s="9">
        <f t="shared" ref="I14:I28" si="1">(E14-SUM(F14:G14))-K14</f>
        <v>0</v>
      </c>
      <c r="J14" s="10">
        <f t="shared" ref="J14:J28" si="2">I14/E14</f>
        <v>0</v>
      </c>
      <c r="K14" s="9">
        <v>0</v>
      </c>
      <c r="L14" s="10">
        <f t="shared" ref="L14:L28" si="3">K14/E14</f>
        <v>0</v>
      </c>
      <c r="M14" s="9">
        <v>81.56</v>
      </c>
      <c r="N14" s="15">
        <f>F14/E14</f>
        <v>1</v>
      </c>
    </row>
    <row r="15" spans="1:14" s="11" customFormat="1" ht="14" x14ac:dyDescent="0.15">
      <c r="A15" s="9" t="str">
        <f>'1'!A15</f>
        <v>Método del Elemento Finito</v>
      </c>
      <c r="B15" s="9" t="s">
        <v>43</v>
      </c>
      <c r="C15" s="9" t="str">
        <f>'1'!C15</f>
        <v>602A</v>
      </c>
      <c r="D15" s="9" t="str">
        <f>'1'!D15</f>
        <v>IEM</v>
      </c>
      <c r="E15" s="9">
        <f>'1'!E15</f>
        <v>28</v>
      </c>
      <c r="F15" s="9">
        <v>28</v>
      </c>
      <c r="G15" s="9"/>
      <c r="H15" s="10">
        <f t="shared" si="0"/>
        <v>1</v>
      </c>
      <c r="I15" s="9">
        <f t="shared" si="1"/>
        <v>0</v>
      </c>
      <c r="J15" s="10">
        <f t="shared" si="2"/>
        <v>0</v>
      </c>
      <c r="K15" s="9">
        <v>0</v>
      </c>
      <c r="L15" s="10">
        <f t="shared" si="3"/>
        <v>0</v>
      </c>
      <c r="M15" s="9">
        <v>76.25</v>
      </c>
      <c r="N15" s="15">
        <f>F15/E15</f>
        <v>1</v>
      </c>
    </row>
    <row r="16" spans="1:14" s="11" customFormat="1" x14ac:dyDescent="0.15">
      <c r="A16" s="9"/>
      <c r="B16" s="9"/>
      <c r="C16" s="9"/>
      <c r="D16" s="9"/>
      <c r="E16" s="9"/>
      <c r="F16" s="9"/>
      <c r="G16" s="9"/>
      <c r="H16" s="10"/>
      <c r="I16" s="9"/>
      <c r="J16" s="10"/>
      <c r="K16" s="9"/>
      <c r="L16" s="10"/>
      <c r="M16" s="9"/>
      <c r="N16" s="15"/>
    </row>
    <row r="17" spans="1:14" s="11" customFormat="1" x14ac:dyDescent="0.15">
      <c r="A17" s="9"/>
      <c r="B17" s="9"/>
      <c r="C17" s="9"/>
      <c r="D17" s="9"/>
      <c r="E17" s="9"/>
      <c r="F17" s="9"/>
      <c r="G17" s="9"/>
      <c r="H17" s="10"/>
      <c r="I17" s="9"/>
      <c r="J17" s="10"/>
      <c r="K17" s="9"/>
      <c r="L17" s="10"/>
      <c r="M17" s="9"/>
      <c r="N17" s="15"/>
    </row>
    <row r="18" spans="1:14" s="11" customFormat="1" x14ac:dyDescent="0.15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15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15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15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15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15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15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15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15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15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4" thickBot="1" x14ac:dyDescent="0.2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44</v>
      </c>
      <c r="F28" s="17">
        <f>SUM(F14:F27)</f>
        <v>44</v>
      </c>
      <c r="G28" s="17">
        <f>SUM(G14:G27)</f>
        <v>0</v>
      </c>
      <c r="H28" s="18">
        <f>SUM(F28:G28)/E28</f>
        <v>1</v>
      </c>
      <c r="I28" s="17">
        <f t="shared" si="1"/>
        <v>0</v>
      </c>
      <c r="J28" s="18">
        <f t="shared" si="2"/>
        <v>0</v>
      </c>
      <c r="K28" s="17">
        <f>SUM(K14:K27)</f>
        <v>0</v>
      </c>
      <c r="L28" s="18">
        <f t="shared" si="3"/>
        <v>0</v>
      </c>
      <c r="M28" s="17">
        <f>AVERAGE(M14:M27)</f>
        <v>78.905000000000001</v>
      </c>
      <c r="N28" s="19">
        <f>AVERAGE(N14:N27)</f>
        <v>1</v>
      </c>
    </row>
    <row r="30" spans="1:14" ht="120" customHeight="1" x14ac:dyDescent="0.15">
      <c r="A30" s="33" t="s">
        <v>26</v>
      </c>
      <c r="B30" s="33"/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</row>
    <row r="32" spans="1:14" x14ac:dyDescent="0.15">
      <c r="A32" s="12"/>
    </row>
    <row r="33" spans="1:10" x14ac:dyDescent="0.15">
      <c r="B33" s="27" t="s">
        <v>27</v>
      </c>
      <c r="C33" s="27"/>
      <c r="D33" s="27"/>
      <c r="G33" s="39" t="s">
        <v>28</v>
      </c>
      <c r="H33" s="39"/>
      <c r="I33" s="39"/>
      <c r="J33" s="39"/>
    </row>
    <row r="34" spans="1:10" ht="62.25" customHeight="1" x14ac:dyDescent="0.15">
      <c r="B34" s="29"/>
      <c r="C34" s="29"/>
      <c r="D34" s="29"/>
      <c r="G34" s="30"/>
      <c r="H34" s="30"/>
      <c r="I34" s="30"/>
      <c r="J34" s="30"/>
    </row>
    <row r="35" spans="1:10" hidden="1" x14ac:dyDescent="0.15">
      <c r="A35" s="23" t="e">
        <v>#REF!</v>
      </c>
      <c r="B35" s="23"/>
      <c r="C35" s="6"/>
      <c r="E35" s="23"/>
      <c r="F35" s="23"/>
      <c r="G35" s="23"/>
      <c r="H35" s="23"/>
    </row>
    <row r="36" spans="1:10" hidden="1" x14ac:dyDescent="0.15"/>
    <row r="37" spans="1:10" ht="45" customHeight="1" x14ac:dyDescent="0.15">
      <c r="B37" s="24" t="str">
        <f>B10</f>
        <v>JOEL FRANCISCO PAVA CHIPOL</v>
      </c>
      <c r="C37" s="24"/>
      <c r="D37" s="24"/>
      <c r="E37" s="13"/>
      <c r="F37" s="13"/>
      <c r="G37" s="24" t="s">
        <v>34</v>
      </c>
      <c r="H37" s="24"/>
      <c r="I37" s="24"/>
      <c r="J37" s="24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0/xmlns/"/>
    <ds:schemaRef ds:uri="http://www.w3.org/2001/XMLSchema"/>
    <ds:schemaRef ds:uri="4c96f4e2-f7db-4e02-b8f8-29de1b03c969"/>
    <ds:schemaRef ds:uri="d87f237c-3101-4265-aa9b-ec3b3a62240c"/>
    <ds:schemaRef ds:uri="http://schemas.microsoft.com/office/2006/metadata/properties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Joel Francisco Pava Chipol</cp:lastModifiedBy>
  <cp:revision/>
  <dcterms:created xsi:type="dcterms:W3CDTF">2021-11-22T14:45:25Z</dcterms:created>
  <dcterms:modified xsi:type="dcterms:W3CDTF">2024-06-15T09:42:00Z</dcterms:modified>
  <cp:category/>
  <cp:contentStatus/>
</cp:coreProperties>
</file>