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2024\febrero-julio\DOCENCIA\"/>
    </mc:Choice>
  </mc:AlternateContent>
  <xr:revisionPtr revIDLastSave="0" documentId="13_ncr:1_{9D44E0E2-A219-4794-9E03-27F61BB4726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7" i="3" l="1"/>
  <c r="I15" i="2"/>
  <c r="I16" i="2"/>
  <c r="I17" i="2"/>
  <c r="I14" i="2"/>
  <c r="I17" i="4"/>
  <c r="I17" i="1"/>
  <c r="I15" i="1" l="1"/>
  <c r="I16" i="1"/>
  <c r="I14" i="1"/>
  <c r="N26" i="2"/>
  <c r="M26" i="2"/>
  <c r="L26" i="2"/>
  <c r="K26" i="2"/>
  <c r="E14" i="2"/>
  <c r="E17" i="2"/>
  <c r="D17" i="2"/>
  <c r="C17" i="2"/>
  <c r="A17" i="2"/>
  <c r="F26" i="2"/>
  <c r="G26" i="2"/>
  <c r="H26" i="2"/>
  <c r="J26" i="2"/>
  <c r="M24" i="1" l="1"/>
  <c r="N24" i="1"/>
  <c r="F24" i="1"/>
  <c r="G24" i="1"/>
  <c r="H24" i="1"/>
  <c r="J24" i="1"/>
  <c r="K24" i="1"/>
  <c r="E24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7" i="4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6" i="4" s="1"/>
  <c r="L8" i="4"/>
  <c r="H8" i="4"/>
  <c r="E8" i="4"/>
  <c r="E17" i="3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6" i="3" s="1"/>
  <c r="L8" i="3"/>
  <c r="H8" i="3"/>
  <c r="E8" i="3"/>
  <c r="E16" i="2"/>
  <c r="D16" i="2"/>
  <c r="C16" i="2"/>
  <c r="A16" i="2"/>
  <c r="E15" i="2"/>
  <c r="D15" i="2"/>
  <c r="C15" i="2"/>
  <c r="A15" i="2"/>
  <c r="D14" i="2"/>
  <c r="C14" i="2"/>
  <c r="A14" i="2"/>
  <c r="B10" i="2"/>
  <c r="B35" i="2" s="1"/>
  <c r="L8" i="2"/>
  <c r="H8" i="2"/>
  <c r="E8" i="2"/>
  <c r="B33" i="1"/>
  <c r="L24" i="1" l="1"/>
  <c r="I24" i="1"/>
  <c r="I26" i="2"/>
  <c r="E26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<sst xmlns="http://schemas.openxmlformats.org/spreadsheetml/2006/main" count="181" uniqueCount="49">
  <si>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</si>
  <si>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</si>
  <si>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</si>
  <si>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</si>
  <si>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</si>
  <si>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</si>
  <si>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</si>
  <si>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</si>
  <si>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</si>
  <si>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</si>
  <si>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</si>
  <si>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</si>
  <si>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</si>
  <si>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</si>
  <si>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</si>
  <si>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</si>
  <si>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</si>
  <si>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</si>
  <si>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</si>
  <si>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</si>
  <si>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</si>
  <si>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</si>
  <si>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</si>
  <si>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</si>
  <si>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</si>
  <si>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</si>
  <si>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</si>
  <si>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</si>
  <si>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</si>
  <si>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</si>
  <si>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</si>
  <si>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</si>
  <si>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</si>
  <si>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</si>
  <si>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</si>
  <si>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</si>
  <si>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</si>
  <si>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</si>
  <si>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</si>
  <si>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</si>
  <si>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FUNDAMENTOS DE BASE DE DATOS</t>
  </si>
  <si>
    <t xml:space="preserve"> FEBRERO 24-JUNIO 24</t>
  </si>
  <si>
    <t>MINERIA DE DATOS</t>
  </si>
  <si>
    <t>LENGUAJES Y AUTOMATAS II</t>
  </si>
  <si>
    <t>804IN</t>
  </si>
  <si>
    <t>604A</t>
  </si>
  <si>
    <t>604B</t>
  </si>
  <si>
    <t>404B</t>
  </si>
  <si>
    <t>ISC.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</si>
</sst>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A26" workbookViewId="0">
      <selection activeCell="G33" sqref="G33:J33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35</v>
      </c>
      <c r="C8" s="31"/>
      <c r="D8" s="6" t="s">
        <v>6</v>
      </c>
      <c r="E8" s="7">
        <v>4</v>
      </c>
      <c r="F8" s="1"/>
      <c r="G8" s="4" t="s">
        <v>7</v>
      </c>
      <c r="H8" s="7">
        <v>3</v>
      </c>
      <c r="I8" s="37" t="s">
        <v>8</v>
      </c>
      <c r="J8" s="27"/>
      <c r="K8" s="27"/>
      <c r="L8" s="30" t="s">
        <v>41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0" t="s">
        <v>42</v>
      </c>
      <c r="B14" s="11" t="s">
        <v>22</v>
      </c>
      <c r="C14" s="11" t="s">
        <v>44</v>
      </c>
      <c r="D14" s="11" t="s">
        <v>36</v>
      </c>
      <c r="E14" s="11">
        <v>14</v>
      </c>
      <c r="F14" s="11">
        <v>9</v>
      </c>
      <c r="G14" s="11"/>
      <c r="H14" s="12"/>
      <c r="I14" s="11">
        <f>E14-F14</f>
        <v>5</v>
      </c>
      <c r="J14" s="12"/>
      <c r="K14" s="11">
        <v>0</v>
      </c>
      <c r="L14" s="12">
        <v>0</v>
      </c>
      <c r="M14" s="11">
        <v>69.5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43</v>
      </c>
      <c r="B15" s="11" t="s">
        <v>22</v>
      </c>
      <c r="C15" s="11" t="s">
        <v>45</v>
      </c>
      <c r="D15" s="11" t="s">
        <v>36</v>
      </c>
      <c r="E15" s="11">
        <v>20</v>
      </c>
      <c r="F15" s="11">
        <v>9</v>
      </c>
      <c r="G15" s="11"/>
      <c r="H15" s="12"/>
      <c r="I15" s="11">
        <f t="shared" ref="I15:I17" si="0">E15-F15</f>
        <v>11</v>
      </c>
      <c r="J15" s="12"/>
      <c r="K15" s="11">
        <v>0</v>
      </c>
      <c r="L15" s="12">
        <v>0</v>
      </c>
      <c r="M15" s="11">
        <v>57.27</v>
      </c>
      <c r="N15" s="25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43</v>
      </c>
      <c r="B16" s="11" t="s">
        <v>22</v>
      </c>
      <c r="C16" s="11" t="s">
        <v>46</v>
      </c>
      <c r="D16" s="11" t="s">
        <v>36</v>
      </c>
      <c r="E16" s="11">
        <v>10</v>
      </c>
      <c r="F16" s="11">
        <v>9</v>
      </c>
      <c r="G16" s="11"/>
      <c r="H16" s="12"/>
      <c r="I16" s="11">
        <f t="shared" si="0"/>
        <v>1</v>
      </c>
      <c r="J16" s="12"/>
      <c r="K16" s="11">
        <v>0</v>
      </c>
      <c r="L16" s="12">
        <v>0</v>
      </c>
      <c r="M16" s="11">
        <v>64</v>
      </c>
      <c r="N16" s="25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40</v>
      </c>
      <c r="B17" s="11" t="s">
        <v>22</v>
      </c>
      <c r="C17" s="11" t="s">
        <v>47</v>
      </c>
      <c r="D17" s="11" t="s">
        <v>36</v>
      </c>
      <c r="E17" s="11">
        <v>29</v>
      </c>
      <c r="F17" s="11">
        <v>21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56.86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5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6.5" customHeight="1" x14ac:dyDescent="0.2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thickBot="1" x14ac:dyDescent="0.3">
      <c r="A24" s="16" t="s">
        <v>26</v>
      </c>
      <c r="B24" s="17"/>
      <c r="C24" s="17"/>
      <c r="D24" s="17"/>
      <c r="E24" s="17">
        <f>SUM(E14:E23)</f>
        <v>73</v>
      </c>
      <c r="F24" s="17">
        <f t="shared" ref="F24:K24" si="1">SUM(F14:F23)</f>
        <v>48</v>
      </c>
      <c r="G24" s="17">
        <f t="shared" si="1"/>
        <v>0</v>
      </c>
      <c r="H24" s="17">
        <f t="shared" si="1"/>
        <v>0</v>
      </c>
      <c r="I24" s="17">
        <f t="shared" si="1"/>
        <v>25</v>
      </c>
      <c r="J24" s="17">
        <f t="shared" si="1"/>
        <v>0</v>
      </c>
      <c r="K24" s="17">
        <f t="shared" si="1"/>
        <v>0</v>
      </c>
      <c r="L24" s="22">
        <f>K24/E24</f>
        <v>0</v>
      </c>
      <c r="M24" s="17">
        <f>AVERAGE(M15:M23)</f>
        <v>59.376666666666665</v>
      </c>
      <c r="N24" s="22">
        <f>AVERAGE(N15:N23)</f>
        <v>0.81333333333333335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45" t="s">
        <v>27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46" t="s">
        <v>28</v>
      </c>
      <c r="C29" s="27"/>
      <c r="D29" s="27"/>
      <c r="E29" s="1"/>
      <c r="F29" s="1"/>
      <c r="G29" s="28" t="s">
        <v>29</v>
      </c>
      <c r="H29" s="27"/>
      <c r="I29" s="27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47"/>
      <c r="C30" s="31"/>
      <c r="D30" s="31"/>
      <c r="E30" s="1"/>
      <c r="F30" s="1"/>
      <c r="G30" s="30"/>
      <c r="H30" s="31"/>
      <c r="I30" s="31"/>
      <c r="J30" s="3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48" t="s">
        <v>30</v>
      </c>
      <c r="B31" s="27"/>
      <c r="C31" s="8"/>
      <c r="D31" s="1"/>
      <c r="E31" s="48"/>
      <c r="F31" s="27"/>
      <c r="G31" s="27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3" t="str">
        <f>B10</f>
        <v>MASI ENEIDA YAZMIN HONORATO RODRIGUEZ</v>
      </c>
      <c r="C33" s="44"/>
      <c r="D33" s="44"/>
      <c r="E33" s="21"/>
      <c r="F33" s="21"/>
      <c r="G33" s="43" t="s">
        <v>48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workbookViewId="0">
      <selection activeCell="I14" sqref="I14:I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37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/>
      <c r="I14" s="11">
        <f>(E14-SUM(F14:G14))-K14</f>
        <v>14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LENGUAJES Y AUTOMATAS II</v>
      </c>
      <c r="B15" s="11"/>
      <c r="C15" s="11" t="str">
        <f>'1'!C15</f>
        <v>604A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ref="I15:I17" si="0">(E15-SUM(F15:G15))-K15</f>
        <v>20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/>
      <c r="C16" s="11" t="str">
        <f>'1'!C16</f>
        <v>604B</v>
      </c>
      <c r="D16" s="11" t="str">
        <f>'1'!D16</f>
        <v>ISIC</v>
      </c>
      <c r="E16" s="11">
        <f>'1'!E16</f>
        <v>10</v>
      </c>
      <c r="F16" s="11"/>
      <c r="G16" s="11"/>
      <c r="H16" s="12"/>
      <c r="I16" s="11">
        <f t="shared" si="0"/>
        <v>10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FUNDAMENTOS DE BASE DE DATOS</v>
      </c>
      <c r="B17" s="11"/>
      <c r="C17" s="11" t="str">
        <f>'1'!C17</f>
        <v>404B</v>
      </c>
      <c r="D17" s="11" t="str">
        <f>'1'!D17</f>
        <v>ISIC</v>
      </c>
      <c r="E17" s="11">
        <f>'1'!E17</f>
        <v>29</v>
      </c>
      <c r="F17" s="11"/>
      <c r="G17" s="11"/>
      <c r="H17" s="12"/>
      <c r="I17" s="11">
        <f t="shared" si="0"/>
        <v>29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6" t="s">
        <v>26</v>
      </c>
      <c r="B26" s="17"/>
      <c r="C26" s="17"/>
      <c r="D26" s="17"/>
      <c r="E26" s="17">
        <f>AVERAGE(E14:E16)</f>
        <v>14.666666666666666</v>
      </c>
      <c r="F26" s="17">
        <f t="shared" ref="F26:J26" si="1">SUM(F14:F16)</f>
        <v>0</v>
      </c>
      <c r="G26" s="17">
        <f t="shared" si="1"/>
        <v>0</v>
      </c>
      <c r="H26" s="17">
        <f t="shared" si="1"/>
        <v>0</v>
      </c>
      <c r="I26" s="17">
        <f t="shared" si="1"/>
        <v>44</v>
      </c>
      <c r="J26" s="17">
        <f t="shared" si="1"/>
        <v>0</v>
      </c>
      <c r="K26" s="17">
        <f>SUM(K14:K17)</f>
        <v>0</v>
      </c>
      <c r="L26" s="17">
        <f>SUM(L14:L17)</f>
        <v>0</v>
      </c>
      <c r="M26" s="24" t="e">
        <f>AVERAGE(M14:M17)</f>
        <v>#DIV/0!</v>
      </c>
      <c r="N26" s="23" t="e">
        <f>AVERAGE(N14:N17)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45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2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46" t="s">
        <v>28</v>
      </c>
      <c r="C31" s="27"/>
      <c r="D31" s="27"/>
      <c r="E31" s="1"/>
      <c r="F31" s="1"/>
      <c r="G31" s="28" t="s">
        <v>29</v>
      </c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47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48" t="s">
        <v>30</v>
      </c>
      <c r="B33" s="27"/>
      <c r="C33" s="8"/>
      <c r="D33" s="1"/>
      <c r="E33" s="48"/>
      <c r="F33" s="27"/>
      <c r="G33" s="27"/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49" t="str">
        <f>B10</f>
        <v>MASI ENEIDA YAZMIN HONORATO RODRIGUEZ</v>
      </c>
      <c r="C35" s="27"/>
      <c r="D35" s="27"/>
      <c r="E35" s="21"/>
      <c r="F35" s="21"/>
      <c r="G35" s="43" t="s">
        <v>48</v>
      </c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5" workbookViewId="0">
      <selection activeCell="I16" sqref="I16:I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38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/>
      <c r="I14" s="11">
        <f t="shared" ref="I14:I17" si="0">(E14-SUM(F14:G14))-K14</f>
        <v>14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LENGUAJES Y AUTOMATAS II</v>
      </c>
      <c r="B15" s="11"/>
      <c r="C15" s="11" t="str">
        <f>'1'!C15</f>
        <v>604A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si="0"/>
        <v>20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/>
      <c r="C16" s="11" t="str">
        <f>'1'!C16</f>
        <v>604B</v>
      </c>
      <c r="D16" s="11" t="str">
        <f>'1'!D16</f>
        <v>ISIC</v>
      </c>
      <c r="E16" s="11">
        <f>'1'!E16</f>
        <v>10</v>
      </c>
      <c r="F16" s="11"/>
      <c r="G16" s="11"/>
      <c r="H16" s="12"/>
      <c r="I16" s="11">
        <f t="shared" si="0"/>
        <v>10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FUNDAMENTOS DE BASE DE DATOS</v>
      </c>
      <c r="B17" s="11"/>
      <c r="C17" s="11" t="str">
        <f>'1'!C17</f>
        <v>404B</v>
      </c>
      <c r="D17" s="11" t="str">
        <f>'1'!D17</f>
        <v>ISIC</v>
      </c>
      <c r="E17" s="11">
        <f>'1'!E17</f>
        <v>29</v>
      </c>
      <c r="F17" s="11"/>
      <c r="G17" s="11"/>
      <c r="H17" s="12"/>
      <c r="I17" s="11">
        <f t="shared" si="0"/>
        <v>29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5" t="s">
        <v>27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6" t="s">
        <v>28</v>
      </c>
      <c r="C32" s="27"/>
      <c r="D32" s="27"/>
      <c r="E32" s="1"/>
      <c r="F32" s="1"/>
      <c r="G32" s="28" t="s">
        <v>29</v>
      </c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7"/>
      <c r="C33" s="31"/>
      <c r="D33" s="31"/>
      <c r="E33" s="1"/>
      <c r="F33" s="1"/>
      <c r="G33" s="30"/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48" t="s">
        <v>30</v>
      </c>
      <c r="B34" s="27"/>
      <c r="C34" s="8"/>
      <c r="D34" s="1"/>
      <c r="E34" s="48"/>
      <c r="F34" s="27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9" t="str">
        <f>B10</f>
        <v>MASI ENEIDA YAZMIN HONORATO RODRIGUEZ</v>
      </c>
      <c r="C36" s="27"/>
      <c r="D36" s="27"/>
      <c r="E36" s="21"/>
      <c r="F36" s="21"/>
      <c r="G36" s="43" t="s">
        <v>48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abSelected="1" workbookViewId="0">
      <selection activeCell="I14" sqref="I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39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/>
      <c r="I14" s="11">
        <f t="shared" ref="I14:I17" si="0">(E14-SUM(F14:G14))-K14</f>
        <v>14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LENGUAJES Y AUTOMATAS II</v>
      </c>
      <c r="B15" s="11"/>
      <c r="C15" s="11" t="str">
        <f>'1'!C15</f>
        <v>604A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si="0"/>
        <v>20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/>
      <c r="C16" s="11" t="str">
        <f>'1'!C16</f>
        <v>604B</v>
      </c>
      <c r="D16" s="11" t="str">
        <f>'1'!D16</f>
        <v>ISIC</v>
      </c>
      <c r="E16" s="11">
        <f>'1'!E16</f>
        <v>10</v>
      </c>
      <c r="F16" s="11"/>
      <c r="G16" s="11"/>
      <c r="H16" s="12"/>
      <c r="I16" s="11">
        <f t="shared" si="0"/>
        <v>10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FUNDAMENTOS DE BASE DE DATOS</v>
      </c>
      <c r="B17" s="11"/>
      <c r="C17" s="11" t="str">
        <f>'1'!C17</f>
        <v>404B</v>
      </c>
      <c r="D17" s="11" t="str">
        <f>'1'!D17</f>
        <v>ISIC</v>
      </c>
      <c r="E17" s="11">
        <f>'1'!E17</f>
        <v>29</v>
      </c>
      <c r="F17" s="11"/>
      <c r="G17" s="11"/>
      <c r="H17" s="12"/>
      <c r="I17" s="11">
        <f t="shared" si="0"/>
        <v>29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5" t="s">
        <v>27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6" t="s">
        <v>28</v>
      </c>
      <c r="C32" s="27"/>
      <c r="D32" s="27"/>
      <c r="E32" s="1"/>
      <c r="F32" s="1"/>
      <c r="G32" s="28" t="s">
        <v>29</v>
      </c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7"/>
      <c r="C33" s="31"/>
      <c r="D33" s="31"/>
      <c r="E33" s="1"/>
      <c r="F33" s="1"/>
      <c r="G33" s="30"/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48" t="s">
        <v>30</v>
      </c>
      <c r="B34" s="27"/>
      <c r="C34" s="8"/>
      <c r="D34" s="1"/>
      <c r="E34" s="48"/>
      <c r="F34" s="27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9" t="str">
        <f>B10</f>
        <v>MASI ENEIDA YAZMIN HONORATO RODRIGUEZ</v>
      </c>
      <c r="C36" s="27"/>
      <c r="D36" s="27"/>
      <c r="E36" s="21"/>
      <c r="F36" s="21"/>
      <c r="G36" s="43" t="s">
        <v>48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30" sqref="A30:N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33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e">
        <f>'1'!#REF!</f>
        <v>#REF!</v>
      </c>
      <c r="B15" s="11"/>
      <c r="C15" s="11" t="e">
        <f>'1'!#REF!</f>
        <v>#REF!</v>
      </c>
      <c r="D15" s="11" t="e">
        <f>'1'!#REF!</f>
        <v>#REF!</v>
      </c>
      <c r="E15" s="11" t="e">
        <f>'1'!#REF!</f>
        <v>#REF!</v>
      </c>
      <c r="F15" s="11"/>
      <c r="G15" s="11"/>
      <c r="H15" s="12" t="e">
        <f t="shared" si="0"/>
        <v>#REF!</v>
      </c>
      <c r="I15" s="11" t="e">
        <f t="shared" si="1"/>
        <v>#REF!</v>
      </c>
      <c r="J15" s="12" t="e">
        <f t="shared" si="2"/>
        <v>#REF!</v>
      </c>
      <c r="K15" s="11"/>
      <c r="L15" s="12" t="e">
        <f t="shared" si="3"/>
        <v>#REF!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'1'!A15</f>
        <v>LENGUAJES Y AUTOMATAS II</v>
      </c>
      <c r="B16" s="11"/>
      <c r="C16" s="11" t="str">
        <f>'1'!C15</f>
        <v>604A</v>
      </c>
      <c r="D16" s="11" t="str">
        <f>'1'!D15</f>
        <v>ISIC</v>
      </c>
      <c r="E16" s="11">
        <f>'1'!E15</f>
        <v>20</v>
      </c>
      <c r="F16" s="11"/>
      <c r="G16" s="11"/>
      <c r="H16" s="12">
        <f t="shared" si="0"/>
        <v>0</v>
      </c>
      <c r="I16" s="11">
        <f t="shared" si="1"/>
        <v>20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'1'!A16</f>
        <v>LENGUAJES Y AUTOMATAS II</v>
      </c>
      <c r="B17" s="11"/>
      <c r="C17" s="11" t="str">
        <f>'1'!C16</f>
        <v>604B</v>
      </c>
      <c r="D17" s="11" t="str">
        <f>'1'!D16</f>
        <v>ISIC</v>
      </c>
      <c r="E17" s="11">
        <f>'1'!E16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'1'!A17</f>
        <v>FUNDAMENTOS DE BASE DE DATOS</v>
      </c>
      <c r="B18" s="11"/>
      <c r="C18" s="11" t="str">
        <f>'1'!C17</f>
        <v>404B</v>
      </c>
      <c r="D18" s="11" t="str">
        <f>'1'!D17</f>
        <v>ISIC</v>
      </c>
      <c r="E18" s="11">
        <f>'1'!E17</f>
        <v>29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 t="s">
        <v>25</v>
      </c>
      <c r="C28" s="17" t="s">
        <v>25</v>
      </c>
      <c r="D28" s="17" t="s">
        <v>25</v>
      </c>
      <c r="E28" s="17" t="e">
        <f t="shared" ref="E28:G28" si="4">SUM(E14:E27)</f>
        <v>#REF!</v>
      </c>
      <c r="F28" s="17">
        <f t="shared" si="4"/>
        <v>0</v>
      </c>
      <c r="G28" s="17">
        <f t="shared" si="4"/>
        <v>0</v>
      </c>
      <c r="H28" s="18" t="e">
        <f>SUM(F28:G28)/E28</f>
        <v>#REF!</v>
      </c>
      <c r="I28" s="17" t="e">
        <f>(E28-SUM(F28:G28))-K28</f>
        <v>#REF!</v>
      </c>
      <c r="J28" s="18" t="e">
        <f>I28/E28</f>
        <v>#REF!</v>
      </c>
      <c r="K28" s="17">
        <f>SUM(K14:K27)</f>
        <v>0</v>
      </c>
      <c r="L28" s="18" t="e">
        <f>K28/E28</f>
        <v>#REF!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48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2022-10-20T01:36:28Z</cp:lastPrinted>
  <dcterms:created xsi:type="dcterms:W3CDTF">2021-11-22T14:45:25Z</dcterms:created>
  <dcterms:modified xsi:type="dcterms:W3CDTF">2024-03-07T02:13:39Z</dcterms:modified>
</cp:coreProperties>
</file>