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2024\febrero-julio\DOCENCIA\REPORTES PARCIALES\4\"/>
    </mc:Choice>
  </mc:AlternateContent>
  <xr:revisionPtr revIDLastSave="0" documentId="8_{9E4AC67D-3143-4604-9244-2E94A79D131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F26" i="2" l="1"/>
  <c r="I17" i="3" l="1"/>
  <c r="I16" i="2"/>
  <c r="I17" i="2"/>
  <c r="I14" i="2"/>
  <c r="I17" i="4"/>
  <c r="I17" i="1"/>
  <c r="I15" i="1" l="1"/>
  <c r="I16" i="1"/>
  <c r="I14" i="1"/>
  <c r="N26" i="2"/>
  <c r="M26" i="2"/>
  <c r="L26" i="2"/>
  <c r="K26" i="2"/>
  <c r="E14" i="2"/>
  <c r="E17" i="2"/>
  <c r="D17" i="2"/>
  <c r="C17" i="2"/>
  <c r="A17" i="2"/>
  <c r="G26" i="2"/>
  <c r="H26" i="2"/>
  <c r="J26" i="2"/>
  <c r="M24" i="1" l="1"/>
  <c r="N24" i="1"/>
  <c r="F24" i="1"/>
  <c r="G24" i="1"/>
  <c r="H24" i="1"/>
  <c r="J24" i="1"/>
  <c r="K24" i="1"/>
  <c r="E24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7" i="4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6" i="4" s="1"/>
  <c r="L8" i="4"/>
  <c r="H8" i="4"/>
  <c r="E8" i="4"/>
  <c r="E17" i="3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6" i="3" s="1"/>
  <c r="L8" i="3"/>
  <c r="H8" i="3"/>
  <c r="E8" i="3"/>
  <c r="E16" i="2"/>
  <c r="D16" i="2"/>
  <c r="C16" i="2"/>
  <c r="A16" i="2"/>
  <c r="E15" i="2"/>
  <c r="I15" i="2" s="1"/>
  <c r="D15" i="2"/>
  <c r="C15" i="2"/>
  <c r="A15" i="2"/>
  <c r="D14" i="2"/>
  <c r="C14" i="2"/>
  <c r="A14" i="2"/>
  <c r="B10" i="2"/>
  <c r="B35" i="2" s="1"/>
  <c r="L8" i="2"/>
  <c r="H8" i="2"/>
  <c r="E8" i="2"/>
  <c r="B33" i="1"/>
  <c r="L24" i="1" l="1"/>
  <c r="I24" i="1"/>
  <c r="I26" i="2"/>
  <c r="E26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<sst xmlns="http://schemas.openxmlformats.org/spreadsheetml/2006/main" count="189" uniqueCount="51">
  <si>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</si>
  <si>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</si>
  <si>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</si>
  <si>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</si>
  <si>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</si>
  <si>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</si>
  <si>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</si>
  <si>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</si>
  <si>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</si>
  <si>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</si>
  <si>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</si>
  <si>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</si>
  <si>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</si>
  <si>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</si>
  <si>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</si>
  <si>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</si>
  <si>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</si>
  <si>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</si>
  <si>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</si>
  <si>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</si>
  <si>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</si>
  <si>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</si>
  <si>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</si>
  <si>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</si>
  <si>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</si>
  <si>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</si>
  <si>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</si>
  <si>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</si>
  <si>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</si>
  <si>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</si>
  <si>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</si>
  <si>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</si>
  <si>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</si>
  <si>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</si>
  <si>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</si>
  <si>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1°</t>
  </si>
  <si>
    <t>ISIC</t>
  </si>
  <si>
    <t>2°</t>
  </si>
  <si>
    <t>3°</t>
  </si>
  <si>
    <t>4°</t>
  </si>
  <si>
    <t>FUNDAMENTOS DE BASE DE DATOS</t>
  </si>
  <si>
    <t xml:space="preserve"> FEBRERO 24-JUNIO 24</t>
  </si>
  <si>
    <t>MINERIA DE DATOS</t>
  </si>
  <si>
    <t>LENGUAJES Y AUTOMATAS II</t>
  </si>
  <si>
    <t>804IN</t>
  </si>
  <si>
    <t>604A</t>
  </si>
  <si>
    <t>604B</t>
  </si>
  <si>
    <t>404B</t>
  </si>
  <si>
    <t>ISC. DIEGO DE JESUS VELAZQUEZ LUCHO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</si>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</sst>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opLeftCell="A8" workbookViewId="0">
      <selection activeCell="E16" sqref="E16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35</v>
      </c>
      <c r="C8" s="33"/>
      <c r="D8" s="6" t="s">
        <v>6</v>
      </c>
      <c r="E8" s="7">
        <v>4</v>
      </c>
      <c r="F8" s="1"/>
      <c r="G8" s="4" t="s">
        <v>7</v>
      </c>
      <c r="H8" s="7">
        <v>3</v>
      </c>
      <c r="I8" s="43" t="s">
        <v>8</v>
      </c>
      <c r="J8" s="28"/>
      <c r="K8" s="28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4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42</v>
      </c>
      <c r="B14" s="11" t="s">
        <v>22</v>
      </c>
      <c r="C14" s="11" t="s">
        <v>44</v>
      </c>
      <c r="D14" s="11" t="s">
        <v>36</v>
      </c>
      <c r="E14" s="11">
        <v>14</v>
      </c>
      <c r="F14" s="11">
        <v>9</v>
      </c>
      <c r="G14" s="11"/>
      <c r="H14" s="12"/>
      <c r="I14" s="11">
        <f>E14-F14</f>
        <v>5</v>
      </c>
      <c r="J14" s="12"/>
      <c r="K14" s="11">
        <v>0</v>
      </c>
      <c r="L14" s="12">
        <v>0</v>
      </c>
      <c r="M14" s="11">
        <v>69.5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43</v>
      </c>
      <c r="B15" s="11" t="s">
        <v>22</v>
      </c>
      <c r="C15" s="11" t="s">
        <v>45</v>
      </c>
      <c r="D15" s="11" t="s">
        <v>36</v>
      </c>
      <c r="E15" s="11">
        <v>11</v>
      </c>
      <c r="F15" s="11">
        <v>9</v>
      </c>
      <c r="G15" s="11"/>
      <c r="H15" s="12"/>
      <c r="I15" s="11">
        <f t="shared" ref="I15:I17" si="0">E15-F15</f>
        <v>2</v>
      </c>
      <c r="J15" s="12"/>
      <c r="K15" s="11">
        <v>0</v>
      </c>
      <c r="L15" s="12">
        <v>0</v>
      </c>
      <c r="M15" s="11">
        <v>57.27</v>
      </c>
      <c r="N15" s="25">
        <v>0.82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46</v>
      </c>
      <c r="D16" s="11" t="s">
        <v>36</v>
      </c>
      <c r="E16" s="11">
        <v>10</v>
      </c>
      <c r="F16" s="11">
        <v>9</v>
      </c>
      <c r="G16" s="11"/>
      <c r="H16" s="12"/>
      <c r="I16" s="11">
        <f t="shared" si="0"/>
        <v>1</v>
      </c>
      <c r="J16" s="12"/>
      <c r="K16" s="11">
        <v>0</v>
      </c>
      <c r="L16" s="12">
        <v>0</v>
      </c>
      <c r="M16" s="11">
        <v>64</v>
      </c>
      <c r="N16" s="25">
        <v>0.9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40</v>
      </c>
      <c r="B17" s="11" t="s">
        <v>22</v>
      </c>
      <c r="C17" s="11" t="s">
        <v>47</v>
      </c>
      <c r="D17" s="11" t="s">
        <v>36</v>
      </c>
      <c r="E17" s="11">
        <v>29</v>
      </c>
      <c r="F17" s="11">
        <v>21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56.86</v>
      </c>
      <c r="N17" s="13">
        <v>0.72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5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6.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thickBot="1" x14ac:dyDescent="0.35">
      <c r="A24" s="16" t="s">
        <v>26</v>
      </c>
      <c r="B24" s="17"/>
      <c r="C24" s="17"/>
      <c r="D24" s="17"/>
      <c r="E24" s="17">
        <f>SUM(E14:E23)</f>
        <v>64</v>
      </c>
      <c r="F24" s="17">
        <f t="shared" ref="F24:K24" si="1">SUM(F14:F23)</f>
        <v>48</v>
      </c>
      <c r="G24" s="17">
        <f t="shared" si="1"/>
        <v>0</v>
      </c>
      <c r="H24" s="17">
        <f t="shared" si="1"/>
        <v>0</v>
      </c>
      <c r="I24" s="17">
        <f t="shared" si="1"/>
        <v>16</v>
      </c>
      <c r="J24" s="17">
        <f t="shared" si="1"/>
        <v>0</v>
      </c>
      <c r="K24" s="17">
        <f t="shared" si="1"/>
        <v>0</v>
      </c>
      <c r="L24" s="22">
        <f>K24/E24</f>
        <v>0</v>
      </c>
      <c r="M24" s="17">
        <f>AVERAGE(M15:M23)</f>
        <v>59.376666666666665</v>
      </c>
      <c r="N24" s="22">
        <f>AVERAGE(N15:N23)</f>
        <v>0.81333333333333335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3">
      <c r="A26" s="29" t="s">
        <v>27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2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0" t="s">
        <v>28</v>
      </c>
      <c r="C29" s="28"/>
      <c r="D29" s="28"/>
      <c r="E29" s="1"/>
      <c r="F29" s="1"/>
      <c r="G29" s="31" t="s">
        <v>29</v>
      </c>
      <c r="H29" s="28"/>
      <c r="I29" s="28"/>
      <c r="J29" s="2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3">
      <c r="A30" s="1"/>
      <c r="B30" s="32"/>
      <c r="C30" s="33"/>
      <c r="D30" s="33"/>
      <c r="E30" s="1"/>
      <c r="F30" s="1"/>
      <c r="G30" s="34"/>
      <c r="H30" s="33"/>
      <c r="I30" s="33"/>
      <c r="J30" s="3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">
      <c r="A31" s="35" t="s">
        <v>30</v>
      </c>
      <c r="B31" s="28"/>
      <c r="C31" s="8"/>
      <c r="D31" s="1"/>
      <c r="E31" s="35"/>
      <c r="F31" s="28"/>
      <c r="G31" s="28"/>
      <c r="H31" s="2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3">
      <c r="A33" s="1"/>
      <c r="B33" s="26" t="str">
        <f>B10</f>
        <v>MASI ENEIDA YAZMIN HONORATO RODRIGUEZ</v>
      </c>
      <c r="C33" s="27"/>
      <c r="D33" s="27"/>
      <c r="E33" s="21"/>
      <c r="F33" s="21"/>
      <c r="G33" s="26" t="s">
        <v>48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opLeftCell="A12" workbookViewId="0">
      <selection activeCell="M14" sqref="M14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37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8"/>
      <c r="K8" s="28"/>
      <c r="L8" s="34" t="str">
        <f>'1'!L8</f>
        <v xml:space="preserve"> FEBRERO 24-JUNIO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tr">
        <f>'1'!A14</f>
        <v>MINERIA DE DATOS</v>
      </c>
      <c r="B14" s="11">
        <v>2</v>
      </c>
      <c r="C14" s="11" t="str">
        <f>'1'!C14</f>
        <v>804IN</v>
      </c>
      <c r="D14" s="11" t="str">
        <f>'1'!D14</f>
        <v>ISIC</v>
      </c>
      <c r="E14" s="11">
        <f>'1'!E14</f>
        <v>14</v>
      </c>
      <c r="F14" s="11">
        <v>12</v>
      </c>
      <c r="G14" s="11"/>
      <c r="H14" s="12"/>
      <c r="I14" s="11">
        <f>(E14-SUM(F14:G14))-K14</f>
        <v>2</v>
      </c>
      <c r="J14" s="12"/>
      <c r="K14" s="11">
        <v>0</v>
      </c>
      <c r="L14" s="12">
        <v>0</v>
      </c>
      <c r="M14" s="11">
        <v>64.290000000000006</v>
      </c>
      <c r="N14" s="13">
        <v>0.85709999999999997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LENGUAJES Y AUTOMATAS II</v>
      </c>
      <c r="B15" s="11">
        <v>2</v>
      </c>
      <c r="C15" s="11" t="str">
        <f>'1'!C15</f>
        <v>604A</v>
      </c>
      <c r="D15" s="11" t="str">
        <f>'1'!D15</f>
        <v>ISIC</v>
      </c>
      <c r="E15" s="11">
        <f>'1'!E15</f>
        <v>11</v>
      </c>
      <c r="F15" s="11">
        <v>10</v>
      </c>
      <c r="G15" s="11"/>
      <c r="H15" s="12"/>
      <c r="I15" s="11">
        <f t="shared" ref="I15:I17" si="0">(E15-SUM(F15:G15))-K15</f>
        <v>1</v>
      </c>
      <c r="J15" s="12"/>
      <c r="K15" s="11">
        <v>0</v>
      </c>
      <c r="L15" s="12">
        <v>0</v>
      </c>
      <c r="M15" s="11">
        <v>66.400000000000006</v>
      </c>
      <c r="N15" s="13">
        <v>0.95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>
        <v>2</v>
      </c>
      <c r="C16" s="11" t="str">
        <f>'1'!C16</f>
        <v>604B</v>
      </c>
      <c r="D16" s="11" t="str">
        <f>'1'!D16</f>
        <v>ISIC</v>
      </c>
      <c r="E16" s="11">
        <f>'1'!E16</f>
        <v>10</v>
      </c>
      <c r="F16" s="11">
        <v>4</v>
      </c>
      <c r="G16" s="11"/>
      <c r="H16" s="12"/>
      <c r="I16" s="11">
        <f t="shared" si="0"/>
        <v>6</v>
      </c>
      <c r="J16" s="12"/>
      <c r="K16" s="11">
        <v>0</v>
      </c>
      <c r="L16" s="12">
        <v>0</v>
      </c>
      <c r="M16" s="11">
        <v>30</v>
      </c>
      <c r="N16" s="13">
        <v>0.4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FUNDAMENTOS DE BASE DE DATOS</v>
      </c>
      <c r="B17" s="11">
        <v>2</v>
      </c>
      <c r="C17" s="11" t="str">
        <f>'1'!C17</f>
        <v>404B</v>
      </c>
      <c r="D17" s="11" t="str">
        <f>'1'!D17</f>
        <v>ISIC</v>
      </c>
      <c r="E17" s="11">
        <f>'1'!E17</f>
        <v>29</v>
      </c>
      <c r="F17" s="11">
        <v>17</v>
      </c>
      <c r="G17" s="11"/>
      <c r="H17" s="12"/>
      <c r="I17" s="11">
        <f t="shared" si="0"/>
        <v>12</v>
      </c>
      <c r="J17" s="12"/>
      <c r="K17" s="11">
        <v>0</v>
      </c>
      <c r="L17" s="12">
        <v>0</v>
      </c>
      <c r="M17" s="11">
        <v>46</v>
      </c>
      <c r="N17" s="13">
        <v>0.72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6.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6" t="s">
        <v>26</v>
      </c>
      <c r="B26" s="17"/>
      <c r="C26" s="17"/>
      <c r="D26" s="17"/>
      <c r="E26" s="17">
        <f>AVERAGE(E14:E16)</f>
        <v>11.666666666666666</v>
      </c>
      <c r="F26" s="17">
        <f>SUM(F14:F17)</f>
        <v>43</v>
      </c>
      <c r="G26" s="17">
        <f t="shared" ref="G26:J26" si="1">SUM(G14:G16)</f>
        <v>0</v>
      </c>
      <c r="H26" s="17">
        <f t="shared" si="1"/>
        <v>0</v>
      </c>
      <c r="I26" s="17">
        <f t="shared" si="1"/>
        <v>9</v>
      </c>
      <c r="J26" s="17">
        <f t="shared" si="1"/>
        <v>0</v>
      </c>
      <c r="K26" s="17">
        <f>SUM(K14:K17)</f>
        <v>0</v>
      </c>
      <c r="L26" s="17">
        <f>SUM(L14:L17)</f>
        <v>0</v>
      </c>
      <c r="M26" s="24">
        <f>AVERAGE(M14:M17)</f>
        <v>51.672499999999999</v>
      </c>
      <c r="N26" s="23">
        <f>AVERAGE(N14:N17)</f>
        <v>0.73177500000000006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">
      <c r="A28" s="29" t="s">
        <v>27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2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0" t="s">
        <v>28</v>
      </c>
      <c r="C31" s="28"/>
      <c r="D31" s="28"/>
      <c r="E31" s="1"/>
      <c r="F31" s="1"/>
      <c r="G31" s="31" t="s">
        <v>29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">
      <c r="A33" s="35" t="s">
        <v>30</v>
      </c>
      <c r="B33" s="28"/>
      <c r="C33" s="8"/>
      <c r="D33" s="1"/>
      <c r="E33" s="35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">
      <c r="A35" s="1"/>
      <c r="B35" s="49" t="str">
        <f>B10</f>
        <v>MASI ENEIDA YAZMIN HONORATO RODRIGUEZ</v>
      </c>
      <c r="C35" s="28"/>
      <c r="D35" s="28"/>
      <c r="E35" s="21"/>
      <c r="F35" s="21"/>
      <c r="G35" s="26" t="s">
        <v>48</v>
      </c>
      <c r="H35" s="28"/>
      <c r="I35" s="28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workbookViewId="0">
      <selection activeCell="B36" sqref="B36:D36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38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8"/>
      <c r="K8" s="28"/>
      <c r="L8" s="34" t="str">
        <f>'1'!L8</f>
        <v xml:space="preserve"> FEBRERO 24-JUNIO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 t="s">
        <v>49</v>
      </c>
      <c r="C14" s="11" t="str">
        <f>'1'!C14</f>
        <v>804IN</v>
      </c>
      <c r="D14" s="11" t="str">
        <f>'1'!D14</f>
        <v>ISIC</v>
      </c>
      <c r="E14" s="11">
        <f>'1'!E14</f>
        <v>14</v>
      </c>
      <c r="F14" s="11">
        <v>12</v>
      </c>
      <c r="G14" s="11"/>
      <c r="H14" s="12"/>
      <c r="I14" s="11">
        <f t="shared" ref="I14:I17" si="0">(E14-SUM(F14:G14))-K14</f>
        <v>2</v>
      </c>
      <c r="J14" s="12"/>
      <c r="K14" s="11">
        <v>0</v>
      </c>
      <c r="L14" s="12">
        <v>0</v>
      </c>
      <c r="M14" s="11">
        <v>62.79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LENGUAJES Y AUTOMATAS II</v>
      </c>
      <c r="B15" s="11" t="s">
        <v>49</v>
      </c>
      <c r="C15" s="11" t="str">
        <f>'1'!C15</f>
        <v>604A</v>
      </c>
      <c r="D15" s="11" t="str">
        <f>'1'!D15</f>
        <v>ISIC</v>
      </c>
      <c r="E15" s="11">
        <f>'1'!E15</f>
        <v>11</v>
      </c>
      <c r="F15" s="11">
        <v>9</v>
      </c>
      <c r="G15" s="11"/>
      <c r="H15" s="12"/>
      <c r="I15" s="11">
        <f t="shared" si="0"/>
        <v>2</v>
      </c>
      <c r="J15" s="12"/>
      <c r="K15" s="11">
        <v>0</v>
      </c>
      <c r="L15" s="12">
        <v>0</v>
      </c>
      <c r="M15" s="11">
        <v>50.9</v>
      </c>
      <c r="N15" s="13">
        <v>0.73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49</v>
      </c>
      <c r="C16" s="11" t="str">
        <f>'1'!C16</f>
        <v>604B</v>
      </c>
      <c r="D16" s="11" t="str">
        <f>'1'!D16</f>
        <v>ISIC</v>
      </c>
      <c r="E16" s="11">
        <f>'1'!E16</f>
        <v>10</v>
      </c>
      <c r="F16" s="11">
        <v>4</v>
      </c>
      <c r="G16" s="11"/>
      <c r="H16" s="12"/>
      <c r="I16" s="11">
        <f t="shared" si="0"/>
        <v>6</v>
      </c>
      <c r="J16" s="12"/>
      <c r="K16" s="11">
        <v>0</v>
      </c>
      <c r="L16" s="12">
        <v>0</v>
      </c>
      <c r="M16" s="11">
        <v>28</v>
      </c>
      <c r="N16" s="13">
        <v>0.4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FUNDAMENTOS DE BASE DE DATOS</v>
      </c>
      <c r="B17" s="11" t="s">
        <v>49</v>
      </c>
      <c r="C17" s="11" t="str">
        <f>'1'!C17</f>
        <v>404B</v>
      </c>
      <c r="D17" s="11" t="str">
        <f>'1'!D17</f>
        <v>ISIC</v>
      </c>
      <c r="E17" s="11">
        <f>'1'!E17</f>
        <v>29</v>
      </c>
      <c r="F17" s="11">
        <v>15</v>
      </c>
      <c r="G17" s="11"/>
      <c r="H17" s="12"/>
      <c r="I17" s="11">
        <f t="shared" si="0"/>
        <v>14</v>
      </c>
      <c r="J17" s="12"/>
      <c r="K17" s="11">
        <v>0</v>
      </c>
      <c r="L17" s="12">
        <v>0</v>
      </c>
      <c r="M17" s="11">
        <v>41.38</v>
      </c>
      <c r="N17" s="13">
        <v>0.52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6.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">
      <c r="A27" s="16" t="s">
        <v>26</v>
      </c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1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">
      <c r="A29" s="29" t="s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 t="s">
        <v>28</v>
      </c>
      <c r="C32" s="28"/>
      <c r="D32" s="28"/>
      <c r="E32" s="1"/>
      <c r="F32" s="1"/>
      <c r="G32" s="31" t="s">
        <v>29</v>
      </c>
      <c r="H32" s="28"/>
      <c r="I32" s="28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">
      <c r="A33" s="1"/>
      <c r="B33" s="32"/>
      <c r="C33" s="33"/>
      <c r="D33" s="33"/>
      <c r="E33" s="1"/>
      <c r="F33" s="1"/>
      <c r="G33" s="34"/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">
      <c r="A34" s="35" t="s">
        <v>30</v>
      </c>
      <c r="B34" s="28"/>
      <c r="C34" s="8"/>
      <c r="D34" s="1"/>
      <c r="E34" s="35"/>
      <c r="F34" s="28"/>
      <c r="G34" s="28"/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">
      <c r="A36" s="1"/>
      <c r="B36" s="26" t="str">
        <f>B10</f>
        <v>MASI ENEIDA YAZMIN HONORATO RODRIGUEZ</v>
      </c>
      <c r="C36" s="27"/>
      <c r="D36" s="27"/>
      <c r="E36" s="21"/>
      <c r="F36" s="21"/>
      <c r="G36" s="26" t="s">
        <v>48</v>
      </c>
      <c r="H36" s="28"/>
      <c r="I36" s="28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abSelected="1" topLeftCell="A29" workbookViewId="0">
      <selection activeCell="N18" sqref="N1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39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8"/>
      <c r="K8" s="28"/>
      <c r="L8" s="34" t="str">
        <f>'1'!L8</f>
        <v xml:space="preserve"> FEBRERO 24-JUNIO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 t="s">
        <v>50</v>
      </c>
      <c r="C14" s="11" t="str">
        <f>'1'!C14</f>
        <v>804IN</v>
      </c>
      <c r="D14" s="11" t="str">
        <f>'1'!D14</f>
        <v>ISIC</v>
      </c>
      <c r="E14" s="11">
        <f>'1'!E14</f>
        <v>14</v>
      </c>
      <c r="F14" s="11">
        <v>11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v>0</v>
      </c>
      <c r="M14" s="11">
        <v>58</v>
      </c>
      <c r="N14" s="13">
        <v>0.72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LENGUAJES Y AUTOMATAS II</v>
      </c>
      <c r="B15" s="11" t="s">
        <v>50</v>
      </c>
      <c r="C15" s="11" t="str">
        <f>'1'!C15</f>
        <v>604A</v>
      </c>
      <c r="D15" s="11" t="str">
        <f>'1'!D15</f>
        <v>ISIC</v>
      </c>
      <c r="E15" s="11">
        <f>'1'!E15</f>
        <v>11</v>
      </c>
      <c r="F15" s="11">
        <v>10</v>
      </c>
      <c r="G15" s="11"/>
      <c r="H15" s="12"/>
      <c r="I15" s="11">
        <f t="shared" si="0"/>
        <v>1</v>
      </c>
      <c r="J15" s="12"/>
      <c r="K15" s="11">
        <v>0</v>
      </c>
      <c r="L15" s="12">
        <v>0</v>
      </c>
      <c r="M15" s="11">
        <v>66.63</v>
      </c>
      <c r="N15" s="13">
        <v>0.59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50</v>
      </c>
      <c r="C16" s="11" t="str">
        <f>'1'!C16</f>
        <v>604B</v>
      </c>
      <c r="D16" s="11" t="str">
        <f>'1'!D16</f>
        <v>ISIC</v>
      </c>
      <c r="E16" s="11">
        <f>'1'!E16</f>
        <v>10</v>
      </c>
      <c r="F16" s="11">
        <v>8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59.5</v>
      </c>
      <c r="N16" s="13">
        <v>0.52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FUNDAMENTOS DE BASE DE DATOS</v>
      </c>
      <c r="B17" s="11" t="s">
        <v>50</v>
      </c>
      <c r="C17" s="11" t="str">
        <f>'1'!C17</f>
        <v>404B</v>
      </c>
      <c r="D17" s="11" t="str">
        <f>'1'!D17</f>
        <v>ISIC</v>
      </c>
      <c r="E17" s="11">
        <f>'1'!E17</f>
        <v>29</v>
      </c>
      <c r="F17" s="11">
        <v>14</v>
      </c>
      <c r="G17" s="11"/>
      <c r="H17" s="12"/>
      <c r="I17" s="11">
        <f t="shared" si="0"/>
        <v>15</v>
      </c>
      <c r="J17" s="12"/>
      <c r="K17" s="11">
        <v>0</v>
      </c>
      <c r="L17" s="12">
        <v>0</v>
      </c>
      <c r="M17" s="11">
        <v>37.86</v>
      </c>
      <c r="N17" s="13">
        <v>0.48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6.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">
      <c r="A27" s="16" t="s">
        <v>26</v>
      </c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1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">
      <c r="A29" s="29" t="s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 t="s">
        <v>28</v>
      </c>
      <c r="C32" s="28"/>
      <c r="D32" s="28"/>
      <c r="E32" s="1"/>
      <c r="F32" s="1"/>
      <c r="G32" s="31" t="s">
        <v>29</v>
      </c>
      <c r="H32" s="28"/>
      <c r="I32" s="28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">
      <c r="A33" s="1"/>
      <c r="B33" s="32"/>
      <c r="C33" s="33"/>
      <c r="D33" s="33"/>
      <c r="E33" s="1"/>
      <c r="F33" s="1"/>
      <c r="G33" s="34"/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">
      <c r="A34" s="35" t="s">
        <v>30</v>
      </c>
      <c r="B34" s="28"/>
      <c r="C34" s="8"/>
      <c r="D34" s="1"/>
      <c r="E34" s="35"/>
      <c r="F34" s="28"/>
      <c r="G34" s="28"/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">
      <c r="A36" s="1"/>
      <c r="B36" s="49" t="str">
        <f>B10</f>
        <v>MASI ENEIDA YAZMIN HONORATO RODRIGUEZ</v>
      </c>
      <c r="C36" s="28"/>
      <c r="D36" s="28"/>
      <c r="E36" s="21"/>
      <c r="F36" s="21"/>
      <c r="G36" s="26" t="s">
        <v>48</v>
      </c>
      <c r="H36" s="28"/>
      <c r="I36" s="28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A30" sqref="A30:N30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33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8"/>
      <c r="K8" s="28"/>
      <c r="L8" s="34" t="str">
        <f>'1'!L8</f>
        <v xml:space="preserve"> FEBRERO 24-JUNIO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14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14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e">
        <f>'1'!#REF!</f>
        <v>#REF!</v>
      </c>
      <c r="B15" s="11"/>
      <c r="C15" s="11" t="e">
        <f>'1'!#REF!</f>
        <v>#REF!</v>
      </c>
      <c r="D15" s="11" t="e">
        <f>'1'!#REF!</f>
        <v>#REF!</v>
      </c>
      <c r="E15" s="11" t="e">
        <f>'1'!#REF!</f>
        <v>#REF!</v>
      </c>
      <c r="F15" s="11"/>
      <c r="G15" s="11"/>
      <c r="H15" s="12" t="e">
        <f t="shared" si="0"/>
        <v>#REF!</v>
      </c>
      <c r="I15" s="11" t="e">
        <f t="shared" si="1"/>
        <v>#REF!</v>
      </c>
      <c r="J15" s="12" t="e">
        <f t="shared" si="2"/>
        <v>#REF!</v>
      </c>
      <c r="K15" s="11"/>
      <c r="L15" s="12" t="e">
        <f t="shared" si="3"/>
        <v>#REF!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'1'!A15</f>
        <v>LENGUAJES Y AUTOMATAS II</v>
      </c>
      <c r="B16" s="11"/>
      <c r="C16" s="11" t="str">
        <f>'1'!C15</f>
        <v>604A</v>
      </c>
      <c r="D16" s="11" t="str">
        <f>'1'!D15</f>
        <v>ISIC</v>
      </c>
      <c r="E16" s="11">
        <f>'1'!E15</f>
        <v>11</v>
      </c>
      <c r="F16" s="11"/>
      <c r="G16" s="11"/>
      <c r="H16" s="12">
        <f t="shared" si="0"/>
        <v>0</v>
      </c>
      <c r="I16" s="11">
        <f t="shared" si="1"/>
        <v>11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'1'!A16</f>
        <v>LENGUAJES Y AUTOMATAS II</v>
      </c>
      <c r="B17" s="11"/>
      <c r="C17" s="11" t="str">
        <f>'1'!C16</f>
        <v>604B</v>
      </c>
      <c r="D17" s="11" t="str">
        <f>'1'!D16</f>
        <v>ISIC</v>
      </c>
      <c r="E17" s="11">
        <f>'1'!E16</f>
        <v>10</v>
      </c>
      <c r="F17" s="11"/>
      <c r="G17" s="11"/>
      <c r="H17" s="12">
        <f t="shared" si="0"/>
        <v>0</v>
      </c>
      <c r="I17" s="11">
        <f t="shared" si="1"/>
        <v>10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'1'!A17</f>
        <v>FUNDAMENTOS DE BASE DE DATOS</v>
      </c>
      <c r="B18" s="11"/>
      <c r="C18" s="11" t="str">
        <f>'1'!C17</f>
        <v>404B</v>
      </c>
      <c r="D18" s="11" t="str">
        <f>'1'!D17</f>
        <v>ISIC</v>
      </c>
      <c r="E18" s="11">
        <f>'1'!E17</f>
        <v>29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 t="e">
        <f t="shared" ref="E28:G28" si="4">SUM(E14:E27)</f>
        <v>#REF!</v>
      </c>
      <c r="F28" s="17">
        <f t="shared" si="4"/>
        <v>0</v>
      </c>
      <c r="G28" s="17">
        <f t="shared" si="4"/>
        <v>0</v>
      </c>
      <c r="H28" s="18" t="e">
        <f>SUM(F28:G28)/E28</f>
        <v>#REF!</v>
      </c>
      <c r="I28" s="17" t="e">
        <f>(E28-SUM(F28:G28))-K28</f>
        <v>#REF!</v>
      </c>
      <c r="J28" s="18" t="e">
        <f>I28/E28</f>
        <v>#REF!</v>
      </c>
      <c r="K28" s="17">
        <f>SUM(K14:K27)</f>
        <v>0</v>
      </c>
      <c r="L28" s="18" t="e">
        <f>K28/E28</f>
        <v>#REF!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48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2024-06-05T16:06:10Z</dcterms:modified>
</cp:coreProperties>
</file>