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MRF\"/>
    </mc:Choice>
  </mc:AlternateContent>
  <xr:revisionPtr revIDLastSave="0" documentId="13_ncr:1_{44731852-9BEF-4584-BA94-E2321A7B4381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5" l="1"/>
  <c r="I16" i="25"/>
  <c r="J16" i="25" s="1"/>
  <c r="H16" i="25"/>
  <c r="L15" i="25"/>
  <c r="I15" i="25"/>
  <c r="J15" i="25" s="1"/>
  <c r="H15" i="25"/>
  <c r="L14" i="25"/>
  <c r="I14" i="25"/>
  <c r="J14" i="25" s="1"/>
  <c r="H14" i="25"/>
  <c r="L16" i="24"/>
  <c r="I16" i="24"/>
  <c r="L15" i="24"/>
  <c r="I15" i="24"/>
  <c r="L14" i="24"/>
  <c r="I14" i="24"/>
  <c r="L17" i="23"/>
  <c r="I17" i="23"/>
  <c r="L16" i="23"/>
  <c r="I16" i="23"/>
  <c r="L15" i="23"/>
  <c r="I15" i="23"/>
  <c r="L14" i="23"/>
  <c r="I14" i="23"/>
  <c r="L16" i="22"/>
  <c r="I16" i="22"/>
  <c r="J16" i="22" s="1"/>
  <c r="L15" i="22"/>
  <c r="I15" i="22"/>
  <c r="J15" i="22" s="1"/>
  <c r="L14" i="22"/>
  <c r="I14" i="22"/>
  <c r="J14" i="22" s="1"/>
  <c r="L16" i="10"/>
  <c r="I16" i="10"/>
  <c r="L15" i="10"/>
  <c r="I15" i="10"/>
  <c r="L14" i="10"/>
  <c r="I14" i="10"/>
  <c r="N28" i="25" l="1"/>
  <c r="M28" i="25"/>
  <c r="K28" i="25"/>
  <c r="G28" i="25"/>
  <c r="F28" i="25"/>
  <c r="B10" i="25"/>
  <c r="B37" i="25" s="1"/>
  <c r="L8" i="25"/>
  <c r="H8" i="25"/>
  <c r="E8" i="25"/>
  <c r="N29" i="24"/>
  <c r="M29" i="24"/>
  <c r="K29" i="24"/>
  <c r="G29" i="24"/>
  <c r="F29" i="24"/>
  <c r="B10" i="24"/>
  <c r="B38" i="24" s="1"/>
  <c r="L8" i="24"/>
  <c r="E8" i="24"/>
  <c r="N28" i="23"/>
  <c r="M28" i="23"/>
  <c r="K28" i="23"/>
  <c r="F28" i="23"/>
  <c r="B10" i="23"/>
  <c r="B37" i="23" s="1"/>
  <c r="L8" i="23"/>
  <c r="E8" i="23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E28" i="25" l="1"/>
  <c r="E29" i="24"/>
  <c r="E28" i="23"/>
  <c r="E28" i="22"/>
  <c r="I28" i="10"/>
  <c r="L28" i="10"/>
  <c r="I28" i="25" l="1"/>
  <c r="J28" i="25" s="1"/>
  <c r="L28" i="25"/>
  <c r="H28" i="25"/>
  <c r="I29" i="24"/>
  <c r="J29" i="24" s="1"/>
  <c r="L29" i="24"/>
  <c r="H29" i="24"/>
  <c r="I28" i="23"/>
  <c r="L28" i="23"/>
  <c r="J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<sst xmlns="http://schemas.openxmlformats.org/spreadsheetml/2006/main" count="234" uniqueCount="55">
  <si>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</si>
  <si>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</si>
  <si>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</si>
  <si>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</si>
  <si>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</si>
  <si>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</si>
  <si>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</si>
  <si>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</si>
  <si>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</si>
  <si>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</si>
  <si>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</si>
  <si>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</si>
  <si>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</si>
  <si>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</si>
  <si>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</si>
  <si>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</si>
  <si>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</si>
  <si>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</si>
  <si>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</si>
  <si>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</si>
  <si>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</si>
  <si>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</si>
  <si>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</si>
  <si>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</si>
  <si>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</si>
  <si>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</si>
  <si>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</si>
  <si>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</si>
  <si>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</si>
  <si>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</si>
  <si>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</si>
  <si>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</si>
  <si>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</si>
  <si>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</si>
  <si>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</si>
  <si>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II</t>
  </si>
  <si>
    <t>DEPARTAMENTO DE CIENCIAS BASICAS</t>
  </si>
  <si>
    <t>MC. TONATIUH SOSME SANCHEZ</t>
  </si>
  <si>
    <t>III</t>
  </si>
  <si>
    <t>IV</t>
  </si>
  <si>
    <t>LADM</t>
  </si>
  <si>
    <t>T</t>
  </si>
  <si>
    <t>FEBRERO - JUNIO  2024</t>
  </si>
  <si>
    <t>IIND</t>
  </si>
  <si>
    <t>ING. MIGUEL REYES FISCAL</t>
  </si>
  <si>
    <t>407B</t>
  </si>
  <si>
    <t>IGEM</t>
  </si>
  <si>
    <t>FISICA</t>
  </si>
  <si>
    <t>401B</t>
  </si>
  <si>
    <t>ESTADISTICA PARA LA ADMINISTRACION</t>
  </si>
  <si>
    <t>205B</t>
  </si>
  <si>
    <t>ESTADISTICA INFERENCIAL I</t>
  </si>
  <si>
    <t>DEPTO. DE CIENCIAS BASICAS</t>
  </si>
  <si>
    <t>V</t>
  </si>
  <si>
    <t>ESTADISTICA PARA LA ADMINISTRACION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</si>
</sst>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F21" sqref="F21"/>
    </sheetView>
  </sheetViews>
  <sheetFormatPr baseColWidth="10" defaultColWidth="11.44140625" defaultRowHeight="13.2" x14ac:dyDescent="0.25"/>
  <cols>
    <col min="1" max="1" width="45.5546875" style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4" width="11.44140625" style="1"/>
    <col min="15" max="15" width="1.33203125" style="1" customWidth="1"/>
    <col min="16" max="16384" width="11.44140625" style="1"/>
  </cols>
  <sheetData>
    <row r="1" spans="1:15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5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3.8" x14ac:dyDescent="0.3">
      <c r="A8" s="4" t="s">
        <v>3</v>
      </c>
      <c r="B8" s="25" t="s">
        <v>4</v>
      </c>
      <c r="C8" s="25"/>
      <c r="D8" s="14" t="s">
        <v>5</v>
      </c>
      <c r="E8" s="5">
        <v>3</v>
      </c>
      <c r="G8" s="4" t="s">
        <v>6</v>
      </c>
      <c r="H8" s="5">
        <v>3</v>
      </c>
      <c r="I8" s="35" t="s">
        <v>7</v>
      </c>
      <c r="J8" s="35"/>
      <c r="K8" s="35"/>
      <c r="L8" s="32" t="s">
        <v>42</v>
      </c>
      <c r="M8" s="32"/>
      <c r="N8" s="32"/>
      <c r="O8" s="32"/>
    </row>
    <row r="10" spans="1:15" x14ac:dyDescent="0.25">
      <c r="A10" s="4" t="s">
        <v>8</v>
      </c>
      <c r="B10" s="25" t="s">
        <v>44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5" x14ac:dyDescent="0.25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5" s="11" customFormat="1" x14ac:dyDescent="0.25">
      <c r="A14" s="8" t="s">
        <v>51</v>
      </c>
      <c r="B14" s="9" t="s">
        <v>21</v>
      </c>
      <c r="C14" s="9" t="s">
        <v>45</v>
      </c>
      <c r="D14" s="9" t="s">
        <v>46</v>
      </c>
      <c r="E14" s="9">
        <v>32</v>
      </c>
      <c r="F14" s="9">
        <v>32</v>
      </c>
      <c r="G14" s="9"/>
      <c r="H14" s="10"/>
      <c r="I14" s="9">
        <f t="shared" ref="I14:I16" si="0">(E14-SUM(F14:G14))-K14</f>
        <v>0</v>
      </c>
      <c r="J14" s="10"/>
      <c r="K14" s="9">
        <v>0</v>
      </c>
      <c r="L14" s="10">
        <f t="shared" ref="L14:L16" si="1">K14/E14</f>
        <v>0</v>
      </c>
      <c r="M14" s="9">
        <v>87</v>
      </c>
      <c r="N14" s="15">
        <v>0.44</v>
      </c>
    </row>
    <row r="15" spans="1:15" s="11" customFormat="1" x14ac:dyDescent="0.25">
      <c r="A15" s="8" t="s">
        <v>47</v>
      </c>
      <c r="B15" s="9" t="s">
        <v>21</v>
      </c>
      <c r="C15" s="9" t="s">
        <v>48</v>
      </c>
      <c r="D15" s="9" t="s">
        <v>43</v>
      </c>
      <c r="E15" s="9">
        <v>17</v>
      </c>
      <c r="F15" s="9">
        <v>16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80</v>
      </c>
      <c r="N15" s="15">
        <v>0.94</v>
      </c>
    </row>
    <row r="16" spans="1:15" s="11" customFormat="1" x14ac:dyDescent="0.25">
      <c r="A16" s="8" t="s">
        <v>49</v>
      </c>
      <c r="B16" s="9" t="s">
        <v>21</v>
      </c>
      <c r="C16" s="9" t="s">
        <v>50</v>
      </c>
      <c r="D16" s="9" t="s">
        <v>40</v>
      </c>
      <c r="E16" s="9">
        <v>24</v>
      </c>
      <c r="F16" s="9">
        <v>3</v>
      </c>
      <c r="G16" s="9"/>
      <c r="H16" s="10"/>
      <c r="I16" s="9">
        <f t="shared" si="0"/>
        <v>21</v>
      </c>
      <c r="J16" s="10"/>
      <c r="K16" s="9">
        <v>0</v>
      </c>
      <c r="L16" s="10">
        <f t="shared" si="1"/>
        <v>0</v>
      </c>
      <c r="M16" s="9">
        <v>74</v>
      </c>
      <c r="N16" s="15">
        <v>0.79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51</v>
      </c>
      <c r="G28" s="17"/>
      <c r="H28" s="18"/>
      <c r="I28" s="17">
        <f t="shared" ref="I28" si="2">(E28-SUM(F28:G28))-K28</f>
        <v>22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80.333333333333329</v>
      </c>
      <c r="N28" s="19">
        <f>AVERAGE(N14:N27)</f>
        <v>0.72333333333333327</v>
      </c>
    </row>
    <row r="30" spans="1:18" ht="120" customHeight="1" x14ac:dyDescent="0.2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8" x14ac:dyDescent="0.25">
      <c r="A32" s="12"/>
    </row>
    <row r="33" spans="1:10" x14ac:dyDescent="0.25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5">
      <c r="B34" s="39"/>
      <c r="C34" s="39"/>
      <c r="D34" s="39"/>
      <c r="G34" s="25"/>
      <c r="H34" s="25"/>
      <c r="I34" s="25"/>
      <c r="J34" s="25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>ING. MIGUEL REYES FISCAL</v>
      </c>
      <c r="C37" s="37"/>
      <c r="D37" s="37"/>
      <c r="E37" s="13"/>
      <c r="F37" s="13"/>
      <c r="G37" s="37" t="s">
        <v>34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K12:K13"/>
    <mergeCell ref="B33:D33"/>
    <mergeCell ref="G33:J33"/>
    <mergeCell ref="B34:D34"/>
    <mergeCell ref="G34:J34"/>
    <mergeCell ref="A30:N30"/>
    <mergeCell ref="C12:C13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L12:L13"/>
    <mergeCell ref="M12:M13"/>
    <mergeCell ref="N12:N13"/>
    <mergeCell ref="I8:K8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M38" sqref="M3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5">
        <v>2</v>
      </c>
      <c r="C8" s="2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5" t="str">
        <f>'1'!L8</f>
        <v>FEBRERO - JUNIO  2024</v>
      </c>
      <c r="M8" s="25"/>
      <c r="N8" s="25"/>
    </row>
    <row r="10" spans="1:14" x14ac:dyDescent="0.25">
      <c r="A10" s="4" t="s">
        <v>8</v>
      </c>
      <c r="B10" s="25" t="str">
        <f>'1'!B10</f>
        <v>ING. MIGUEL REYES FISCAL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5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x14ac:dyDescent="0.25">
      <c r="A14" s="8" t="s">
        <v>51</v>
      </c>
      <c r="B14" s="9" t="s">
        <v>35</v>
      </c>
      <c r="C14" s="9" t="s">
        <v>45</v>
      </c>
      <c r="D14" s="9" t="s">
        <v>46</v>
      </c>
      <c r="E14" s="9">
        <v>32</v>
      </c>
      <c r="F14" s="9">
        <v>32</v>
      </c>
      <c r="G14" s="9"/>
      <c r="H14" s="10"/>
      <c r="I14" s="9">
        <f t="shared" ref="I14:I16" si="0">(E14-SUM(F14:G14))-K14</f>
        <v>0</v>
      </c>
      <c r="J14" s="10">
        <f t="shared" ref="J14:J16" si="1">I14/E14</f>
        <v>0</v>
      </c>
      <c r="K14" s="9">
        <v>0</v>
      </c>
      <c r="L14" s="10">
        <f t="shared" ref="L14:L16" si="2">K14/E14</f>
        <v>0</v>
      </c>
      <c r="M14" s="9">
        <v>87</v>
      </c>
      <c r="N14" s="15">
        <v>0.63</v>
      </c>
    </row>
    <row r="15" spans="1:14" s="11" customFormat="1" x14ac:dyDescent="0.25">
      <c r="A15" s="8" t="s">
        <v>47</v>
      </c>
      <c r="B15" s="9" t="s">
        <v>35</v>
      </c>
      <c r="C15" s="9" t="s">
        <v>48</v>
      </c>
      <c r="D15" s="9" t="s">
        <v>43</v>
      </c>
      <c r="E15" s="9">
        <v>17</v>
      </c>
      <c r="F15" s="9">
        <v>17</v>
      </c>
      <c r="G15" s="9"/>
      <c r="H15" s="10"/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81</v>
      </c>
      <c r="N15" s="15">
        <v>0.41</v>
      </c>
    </row>
    <row r="16" spans="1:14" s="11" customFormat="1" x14ac:dyDescent="0.25">
      <c r="A16" s="8" t="s">
        <v>49</v>
      </c>
      <c r="B16" s="9" t="s">
        <v>35</v>
      </c>
      <c r="C16" s="9" t="s">
        <v>50</v>
      </c>
      <c r="D16" s="9" t="s">
        <v>40</v>
      </c>
      <c r="E16" s="9">
        <v>24</v>
      </c>
      <c r="F16" s="9">
        <v>24</v>
      </c>
      <c r="G16" s="9"/>
      <c r="H16" s="10"/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84</v>
      </c>
      <c r="N16" s="15">
        <v>0.67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73</v>
      </c>
      <c r="G28" s="17">
        <f>SUM(G14:G27)</f>
        <v>0</v>
      </c>
      <c r="H28" s="18"/>
      <c r="I28" s="17"/>
      <c r="J28" s="18">
        <f t="shared" ref="J28" si="3">I28/E28</f>
        <v>0</v>
      </c>
      <c r="K28" s="17">
        <f>SUM(K14:K27)</f>
        <v>0</v>
      </c>
      <c r="L28" s="18">
        <f t="shared" ref="L28" si="4">K28/E28</f>
        <v>0</v>
      </c>
      <c r="M28" s="17">
        <f>AVERAGE(M14:M27)</f>
        <v>84</v>
      </c>
      <c r="N28" s="19">
        <f>AVERAGE(N14:N27)</f>
        <v>0.56999999999999995</v>
      </c>
    </row>
    <row r="30" spans="1:14" ht="120" customHeight="1" x14ac:dyDescent="0.2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5">
      <c r="B34" s="39"/>
      <c r="C34" s="39"/>
      <c r="D34" s="39"/>
      <c r="G34" s="25"/>
      <c r="H34" s="25"/>
      <c r="I34" s="25"/>
      <c r="J34" s="25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>ING. MIGUEL REYES FISCAL</v>
      </c>
      <c r="C37" s="37"/>
      <c r="D37" s="37"/>
      <c r="E37" s="13"/>
      <c r="F37" s="13"/>
      <c r="G37" s="37" t="s">
        <v>37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5">
        <v>3</v>
      </c>
      <c r="C8" s="25"/>
      <c r="D8" s="14" t="s">
        <v>5</v>
      </c>
      <c r="E8" s="20">
        <f>'1'!E8</f>
        <v>3</v>
      </c>
      <c r="F8"/>
      <c r="G8" s="4" t="s">
        <v>6</v>
      </c>
      <c r="H8" s="20">
        <v>3</v>
      </c>
      <c r="I8" s="35" t="s">
        <v>7</v>
      </c>
      <c r="J8" s="35"/>
      <c r="K8" s="35"/>
      <c r="L8" s="25" t="str">
        <f>'1'!L8</f>
        <v>FEBRERO - JUNIO  2024</v>
      </c>
      <c r="M8" s="25"/>
      <c r="N8" s="25"/>
    </row>
    <row r="10" spans="1:14" x14ac:dyDescent="0.25">
      <c r="A10" s="4" t="s">
        <v>8</v>
      </c>
      <c r="B10" s="25" t="str">
        <f>'1'!B10</f>
        <v>ING. MIGUEL REYES FISCAL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5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x14ac:dyDescent="0.25">
      <c r="A14" s="8" t="s">
        <v>51</v>
      </c>
      <c r="B14" s="9" t="s">
        <v>38</v>
      </c>
      <c r="C14" s="9" t="s">
        <v>45</v>
      </c>
      <c r="D14" s="9" t="s">
        <v>46</v>
      </c>
      <c r="E14" s="9">
        <v>32</v>
      </c>
      <c r="F14" s="9">
        <v>28</v>
      </c>
      <c r="G14" s="9"/>
      <c r="H14" s="10"/>
      <c r="I14" s="9">
        <f t="shared" ref="I14:I17" si="0">(E14-SUM(F14:G14))-K14</f>
        <v>4</v>
      </c>
      <c r="J14" s="10"/>
      <c r="K14" s="9">
        <v>0</v>
      </c>
      <c r="L14" s="10">
        <f t="shared" ref="L14:L17" si="1">K14/E14</f>
        <v>0</v>
      </c>
      <c r="M14" s="9">
        <v>74</v>
      </c>
      <c r="N14" s="15">
        <v>0.84</v>
      </c>
    </row>
    <row r="15" spans="1:14" s="11" customFormat="1" x14ac:dyDescent="0.25">
      <c r="A15" s="8" t="s">
        <v>47</v>
      </c>
      <c r="B15" s="9" t="s">
        <v>38</v>
      </c>
      <c r="C15" s="9" t="s">
        <v>48</v>
      </c>
      <c r="D15" s="9" t="s">
        <v>43</v>
      </c>
      <c r="E15" s="9">
        <v>17</v>
      </c>
      <c r="F15" s="9">
        <v>13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64</v>
      </c>
      <c r="N15" s="15">
        <v>0.76</v>
      </c>
    </row>
    <row r="16" spans="1:14" s="11" customFormat="1" x14ac:dyDescent="0.25">
      <c r="A16" s="8" t="s">
        <v>49</v>
      </c>
      <c r="B16" s="9" t="s">
        <v>38</v>
      </c>
      <c r="C16" s="9" t="s">
        <v>50</v>
      </c>
      <c r="D16" s="9" t="s">
        <v>40</v>
      </c>
      <c r="E16" s="9">
        <v>24</v>
      </c>
      <c r="F16" s="9">
        <v>21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75</v>
      </c>
      <c r="N16" s="15">
        <v>0.88</v>
      </c>
    </row>
    <row r="17" spans="1:14" s="11" customFormat="1" x14ac:dyDescent="0.25">
      <c r="A17" s="8" t="s">
        <v>49</v>
      </c>
      <c r="B17" s="9" t="s">
        <v>39</v>
      </c>
      <c r="C17" s="9" t="s">
        <v>50</v>
      </c>
      <c r="D17" s="9" t="s">
        <v>40</v>
      </c>
      <c r="E17" s="9">
        <v>24</v>
      </c>
      <c r="F17" s="9">
        <v>23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83</v>
      </c>
      <c r="N17" s="15">
        <v>0.83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85</v>
      </c>
      <c r="G28" s="17"/>
      <c r="H28" s="18"/>
      <c r="I28" s="17">
        <f t="shared" ref="I28" si="2">(E28-SUM(F28:G28))-K28</f>
        <v>12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74</v>
      </c>
      <c r="N28" s="19">
        <f>AVERAGE(N14:N27)</f>
        <v>0.82750000000000001</v>
      </c>
    </row>
    <row r="30" spans="1:14" ht="120" customHeight="1" x14ac:dyDescent="0.2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5">
      <c r="B34" s="39"/>
      <c r="C34" s="39"/>
      <c r="D34" s="39"/>
      <c r="G34" s="25"/>
      <c r="H34" s="25"/>
      <c r="I34" s="25"/>
      <c r="J34" s="25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>ING. MIGUEL REYES FISCAL</v>
      </c>
      <c r="C37" s="37"/>
      <c r="D37" s="37"/>
      <c r="E37" s="13"/>
      <c r="F37" s="13"/>
      <c r="G37" s="37" t="s">
        <v>37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zoomScale="85" zoomScaleNormal="85" zoomScaleSheetLayoutView="100" workbookViewId="0">
      <selection activeCell="P35" sqref="P3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5">
        <v>4</v>
      </c>
      <c r="C8" s="25"/>
      <c r="D8" s="14" t="s">
        <v>5</v>
      </c>
      <c r="E8" s="20">
        <f>'1'!E8</f>
        <v>3</v>
      </c>
      <c r="F8"/>
      <c r="G8" s="4" t="s">
        <v>6</v>
      </c>
      <c r="H8" s="20">
        <v>3</v>
      </c>
      <c r="I8" s="35" t="s">
        <v>7</v>
      </c>
      <c r="J8" s="35"/>
      <c r="K8" s="35"/>
      <c r="L8" s="25" t="str">
        <f>'1'!L8</f>
        <v>FEBRERO - JUNIO  2024</v>
      </c>
      <c r="M8" s="25"/>
      <c r="N8" s="25"/>
    </row>
    <row r="10" spans="1:14" x14ac:dyDescent="0.25">
      <c r="A10" s="4" t="s">
        <v>8</v>
      </c>
      <c r="B10" s="25" t="str">
        <f>'1'!B10</f>
        <v>ING. MIGUEL REYES FISCAL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5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x14ac:dyDescent="0.25">
      <c r="A14" s="8" t="s">
        <v>51</v>
      </c>
      <c r="B14" s="9" t="s">
        <v>39</v>
      </c>
      <c r="C14" s="9" t="s">
        <v>45</v>
      </c>
      <c r="D14" s="9" t="s">
        <v>46</v>
      </c>
      <c r="E14" s="9">
        <v>32</v>
      </c>
      <c r="F14" s="9">
        <v>28</v>
      </c>
      <c r="G14" s="9"/>
      <c r="H14" s="10"/>
      <c r="I14" s="9">
        <f t="shared" ref="I14:I16" si="0">(E14-SUM(F14:G14))-K14</f>
        <v>4</v>
      </c>
      <c r="J14" s="10"/>
      <c r="K14" s="9">
        <v>0</v>
      </c>
      <c r="L14" s="10">
        <f t="shared" ref="L14:L16" si="1">K14/E14</f>
        <v>0</v>
      </c>
      <c r="M14" s="9">
        <v>76</v>
      </c>
      <c r="N14" s="15">
        <v>0.84</v>
      </c>
    </row>
    <row r="15" spans="1:14" s="11" customFormat="1" x14ac:dyDescent="0.25">
      <c r="A15" s="8" t="s">
        <v>47</v>
      </c>
      <c r="B15" s="9" t="s">
        <v>39</v>
      </c>
      <c r="C15" s="9" t="s">
        <v>48</v>
      </c>
      <c r="D15" s="9" t="s">
        <v>43</v>
      </c>
      <c r="E15" s="9">
        <v>17</v>
      </c>
      <c r="F15" s="9">
        <v>15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76</v>
      </c>
      <c r="N15" s="15">
        <v>0.82</v>
      </c>
    </row>
    <row r="16" spans="1:14" s="11" customFormat="1" x14ac:dyDescent="0.25">
      <c r="A16" s="8" t="s">
        <v>49</v>
      </c>
      <c r="B16" s="9" t="s">
        <v>53</v>
      </c>
      <c r="C16" s="9" t="s">
        <v>50</v>
      </c>
      <c r="D16" s="9" t="s">
        <v>40</v>
      </c>
      <c r="E16" s="9">
        <v>24</v>
      </c>
      <c r="F16" s="9">
        <v>22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80</v>
      </c>
      <c r="N16" s="15">
        <v>0.92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41</v>
      </c>
      <c r="F29" s="17">
        <f>SUM(F15:F28)</f>
        <v>37</v>
      </c>
      <c r="G29" s="17">
        <f>SUM(G15:G28)</f>
        <v>0</v>
      </c>
      <c r="H29" s="18">
        <f>SUM(F29:G29)/E29</f>
        <v>0.90243902439024393</v>
      </c>
      <c r="I29" s="17">
        <f t="shared" ref="I29" si="2">(E29-SUM(F29:G29))-K29</f>
        <v>4</v>
      </c>
      <c r="J29" s="18">
        <f t="shared" ref="J29" si="3">I29/E29</f>
        <v>9.7560975609756101E-2</v>
      </c>
      <c r="K29" s="17">
        <f>SUM(K15:K28)</f>
        <v>0</v>
      </c>
      <c r="L29" s="18">
        <f t="shared" ref="L29" si="4">K29/E29</f>
        <v>0</v>
      </c>
      <c r="M29" s="17">
        <f>AVERAGE(M15:M28)</f>
        <v>78</v>
      </c>
      <c r="N29" s="19">
        <f>AVERAGE(N15:N28)</f>
        <v>0.87</v>
      </c>
    </row>
    <row r="31" spans="1:14" ht="120" customHeight="1" x14ac:dyDescent="0.25">
      <c r="A31" s="40" t="s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3" spans="1:10" x14ac:dyDescent="0.25">
      <c r="A33" s="12"/>
    </row>
    <row r="34" spans="1:10" x14ac:dyDescent="0.25">
      <c r="B34" s="38" t="s">
        <v>27</v>
      </c>
      <c r="C34" s="38"/>
      <c r="D34" s="38"/>
      <c r="G34" s="21" t="s">
        <v>28</v>
      </c>
      <c r="H34" s="21"/>
      <c r="I34" s="21"/>
      <c r="J34" s="21"/>
    </row>
    <row r="35" spans="1:10" ht="62.25" customHeight="1" x14ac:dyDescent="0.25">
      <c r="B35" s="39"/>
      <c r="C35" s="39"/>
      <c r="D35" s="39"/>
      <c r="G35" s="25"/>
      <c r="H35" s="25"/>
      <c r="I35" s="25"/>
      <c r="J35" s="25"/>
    </row>
    <row r="36" spans="1:10" hidden="1" x14ac:dyDescent="0.25">
      <c r="A36" s="36" t="e">
        <v>#REF!</v>
      </c>
      <c r="B36" s="36"/>
      <c r="C36" s="6"/>
      <c r="E36" s="36"/>
      <c r="F36" s="36"/>
      <c r="G36" s="36"/>
      <c r="H36" s="36"/>
    </row>
    <row r="37" spans="1:10" hidden="1" x14ac:dyDescent="0.25"/>
    <row r="38" spans="1:10" ht="45" customHeight="1" x14ac:dyDescent="0.25">
      <c r="B38" s="37" t="str">
        <f>B10</f>
        <v>ING. MIGUEL REYES FISCAL</v>
      </c>
      <c r="C38" s="37"/>
      <c r="D38" s="37"/>
      <c r="E38" s="13"/>
      <c r="F38" s="13"/>
      <c r="G38" s="37" t="s">
        <v>37</v>
      </c>
      <c r="H38" s="37"/>
      <c r="I38" s="37"/>
      <c r="J38" s="37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5" t="s">
        <v>29</v>
      </c>
      <c r="C8" s="2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5" t="str">
        <f>'1'!L8</f>
        <v>FEBRERO - JUNIO  2024</v>
      </c>
      <c r="M8" s="25"/>
      <c r="N8" s="25"/>
    </row>
    <row r="10" spans="1:14" x14ac:dyDescent="0.25">
      <c r="A10" s="4" t="s">
        <v>8</v>
      </c>
      <c r="B10" s="25" t="str">
        <f>'1'!B10</f>
        <v>ING. MIGUEL REYES FISCAL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5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x14ac:dyDescent="0.25">
      <c r="A14" s="8" t="s">
        <v>51</v>
      </c>
      <c r="B14" s="9" t="s">
        <v>41</v>
      </c>
      <c r="C14" s="9" t="s">
        <v>45</v>
      </c>
      <c r="D14" s="9" t="s">
        <v>46</v>
      </c>
      <c r="E14" s="9">
        <v>32</v>
      </c>
      <c r="F14" s="9">
        <v>27</v>
      </c>
      <c r="G14" s="9">
        <v>3</v>
      </c>
      <c r="H14" s="10">
        <f>(F14+G14)/E14</f>
        <v>0.9375</v>
      </c>
      <c r="I14" s="9">
        <f t="shared" ref="I14:I16" si="0">(E14-SUM(F14:G14))-K14</f>
        <v>2</v>
      </c>
      <c r="J14" s="10">
        <f t="shared" ref="J14:J16" si="1">I14/E14</f>
        <v>6.25E-2</v>
      </c>
      <c r="K14" s="9">
        <v>0</v>
      </c>
      <c r="L14" s="10">
        <f t="shared" ref="L14:L16" si="2">K14/E14</f>
        <v>0</v>
      </c>
      <c r="M14" s="9">
        <v>80</v>
      </c>
      <c r="N14" s="15">
        <v>0.84</v>
      </c>
    </row>
    <row r="15" spans="1:14" s="11" customFormat="1" x14ac:dyDescent="0.25">
      <c r="A15" s="8" t="s">
        <v>47</v>
      </c>
      <c r="B15" s="9" t="s">
        <v>41</v>
      </c>
      <c r="C15" s="9" t="s">
        <v>48</v>
      </c>
      <c r="D15" s="9" t="s">
        <v>43</v>
      </c>
      <c r="E15" s="9">
        <v>17</v>
      </c>
      <c r="F15" s="9">
        <v>13</v>
      </c>
      <c r="G15" s="9">
        <v>2</v>
      </c>
      <c r="H15" s="10">
        <f>(F15+G15)/E15</f>
        <v>0.88235294117647056</v>
      </c>
      <c r="I15" s="9">
        <f t="shared" si="0"/>
        <v>2</v>
      </c>
      <c r="J15" s="10">
        <f t="shared" si="1"/>
        <v>0.11764705882352941</v>
      </c>
      <c r="K15" s="9">
        <v>0</v>
      </c>
      <c r="L15" s="10">
        <f t="shared" si="2"/>
        <v>0</v>
      </c>
      <c r="M15" s="9">
        <v>74</v>
      </c>
      <c r="N15" s="15">
        <v>0.82</v>
      </c>
    </row>
    <row r="16" spans="1:14" s="11" customFormat="1" ht="26.4" x14ac:dyDescent="0.25">
      <c r="A16" s="8" t="s">
        <v>54</v>
      </c>
      <c r="B16" s="9" t="s">
        <v>41</v>
      </c>
      <c r="C16" s="9" t="s">
        <v>50</v>
      </c>
      <c r="D16" s="9" t="s">
        <v>40</v>
      </c>
      <c r="E16" s="9">
        <v>24</v>
      </c>
      <c r="F16" s="9">
        <v>21</v>
      </c>
      <c r="G16" s="9">
        <v>2</v>
      </c>
      <c r="H16" s="10">
        <f>(F16+G16)/E16</f>
        <v>0.95833333333333337</v>
      </c>
      <c r="I16" s="9">
        <f t="shared" si="0"/>
        <v>1</v>
      </c>
      <c r="J16" s="10">
        <f t="shared" si="1"/>
        <v>4.1666666666666664E-2</v>
      </c>
      <c r="K16" s="9">
        <v>0</v>
      </c>
      <c r="L16" s="10">
        <f t="shared" si="2"/>
        <v>0</v>
      </c>
      <c r="M16" s="9">
        <v>81</v>
      </c>
      <c r="N16" s="15">
        <v>0.75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61</v>
      </c>
      <c r="G28" s="17">
        <f>SUM(G14:G27)</f>
        <v>7</v>
      </c>
      <c r="H28" s="18">
        <f>SUM(F28:G28)/E28</f>
        <v>0.93150684931506844</v>
      </c>
      <c r="I28" s="17">
        <f t="shared" ref="I28" si="3">(E28-SUM(F28:G28))-K28</f>
        <v>5</v>
      </c>
      <c r="J28" s="18">
        <f t="shared" ref="J28" si="4">I28/E28</f>
        <v>6.8493150684931503E-2</v>
      </c>
      <c r="K28" s="17">
        <f>SUM(K14:K27)</f>
        <v>0</v>
      </c>
      <c r="L28" s="18">
        <f t="shared" ref="L14:L28" si="5">K28/E28</f>
        <v>0</v>
      </c>
      <c r="M28" s="17">
        <f>AVERAGE(M14:M27)</f>
        <v>78.333333333333329</v>
      </c>
      <c r="N28" s="19">
        <f>AVERAGE(N14:N27)</f>
        <v>0.80333333333333334</v>
      </c>
    </row>
    <row r="30" spans="1:14" ht="120" customHeight="1" x14ac:dyDescent="0.2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5">
      <c r="B34" s="39"/>
      <c r="C34" s="39"/>
      <c r="D34" s="39"/>
      <c r="G34" s="25"/>
      <c r="H34" s="25"/>
      <c r="I34" s="25"/>
      <c r="J34" s="25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>ING. MIGUEL REYES FISCAL</v>
      </c>
      <c r="C37" s="37"/>
      <c r="D37" s="37"/>
      <c r="E37" s="13"/>
      <c r="F37" s="13"/>
      <c r="G37" s="37" t="s">
        <v>37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2024-06-12T20:27:43Z</dcterms:modified>
  <cp:category/>
  <cp:contentStatus/>
</cp:coreProperties>
</file>