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"/>
    </mc:Choice>
  </mc:AlternateContent>
  <bookViews>
    <workbookView xWindow="0" yWindow="0" windowWidth="18684" windowHeight="600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'4'!$A$1:$N$35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24" l="1"/>
  <c r="H19" i="10" l="1"/>
  <c r="I19" i="10"/>
  <c r="J19" i="10" s="1"/>
  <c r="L19" i="10"/>
  <c r="H18" i="10" l="1"/>
  <c r="I18" i="10"/>
  <c r="J18" i="10" s="1"/>
  <c r="L18" i="10"/>
  <c r="N25" i="25" l="1"/>
  <c r="M25" i="25"/>
  <c r="K25" i="25"/>
  <c r="G25" i="25"/>
  <c r="F25" i="25"/>
  <c r="B10" i="25"/>
  <c r="B34" i="25" s="1"/>
  <c r="L8" i="25"/>
  <c r="H8" i="25"/>
  <c r="E8" i="25"/>
  <c r="N26" i="24"/>
  <c r="M26" i="24"/>
  <c r="K26" i="24"/>
  <c r="G26" i="24"/>
  <c r="F26" i="24"/>
  <c r="B10" i="24"/>
  <c r="B35" i="24" s="1"/>
  <c r="H8" i="24"/>
  <c r="E8" i="24"/>
  <c r="N26" i="23"/>
  <c r="M26" i="23"/>
  <c r="K26" i="23"/>
  <c r="G26" i="23"/>
  <c r="F26" i="23"/>
  <c r="B10" i="23"/>
  <c r="B35" i="23" s="1"/>
  <c r="L8" i="23"/>
  <c r="H8" i="23"/>
  <c r="E8" i="23"/>
  <c r="B10" i="22"/>
  <c r="B35" i="22" s="1"/>
  <c r="L8" i="22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7" i="10"/>
  <c r="I17" i="10"/>
  <c r="J17" i="10" s="1"/>
  <c r="H17" i="10"/>
  <c r="L16" i="10"/>
  <c r="I16" i="10"/>
  <c r="J16" i="10" s="1"/>
  <c r="H16" i="10"/>
  <c r="L15" i="10"/>
  <c r="I15" i="10"/>
  <c r="J15" i="10" s="1"/>
  <c r="L14" i="10"/>
  <c r="I14" i="10"/>
  <c r="J14" i="10" s="1"/>
  <c r="H14" i="10"/>
  <c r="E25" i="25" l="1"/>
  <c r="E26" i="24"/>
  <c r="E26" i="23"/>
  <c r="E26" i="22"/>
  <c r="I26" i="10"/>
  <c r="J26" i="10" s="1"/>
  <c r="H26" i="10"/>
  <c r="L26" i="10"/>
  <c r="I25" i="25" l="1"/>
  <c r="J25" i="25" s="1"/>
  <c r="L25" i="25"/>
  <c r="H25" i="25"/>
  <c r="I26" i="24"/>
  <c r="J26" i="24" s="1"/>
  <c r="L26" i="24"/>
  <c r="H26" i="24"/>
  <c r="I26" i="23"/>
  <c r="J26" i="23" s="1"/>
  <c r="L26" i="23"/>
  <c r="H26" i="23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<sst xmlns="http://schemas.openxmlformats.org/spreadsheetml/2006/main" count="255" uniqueCount="44">
  <si>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</si>
  <si>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</si>
  <si>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</si>
  <si>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</si>
  <si>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</si>
  <si>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</si>
  <si>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</si>
  <si>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</si>
  <si>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</si>
  <si>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</si>
  <si>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</si>
  <si>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</si>
  <si>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</si>
  <si>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</si>
  <si>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</si>
  <si>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</si>
  <si>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</si>
  <si>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</si>
  <si>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</si>
  <si>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</si>
  <si>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</si>
  <si>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</si>
  <si>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</si>
  <si>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</si>
  <si>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</si>
  <si>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</si>
  <si>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</si>
  <si>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</si>
  <si>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</si>
  <si>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</si>
  <si>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</si>
  <si>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</si>
  <si>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</si>
  <si>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</si>
  <si>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605-B</t>
  </si>
  <si>
    <t>INNOVACIÓN Y EMPRENDEDURISMO</t>
  </si>
  <si>
    <t>705-A</t>
  </si>
  <si>
    <t>DISEÑO DE PRODUCTOS DE TURISMO ALTERNATIVO</t>
  </si>
  <si>
    <t>T</t>
  </si>
  <si>
    <t>LAE. RENATA RAMOS MORENO</t>
  </si>
  <si>
    <t>605-A</t>
  </si>
  <si>
    <t>605-C</t>
  </si>
  <si>
    <t>SISTEMAS DE INFORMACIÓN DE LA MKT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</si>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</sst>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416857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672352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3" zoomScale="85" zoomScaleNormal="85" zoomScaleSheetLayoutView="100" workbookViewId="0">
      <selection activeCell="I15" sqref="I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6" width="5.33203125" style="1" customWidth="1"/>
    <col min="7" max="7" width="7.5546875" style="1" customWidth="1"/>
    <col min="8" max="8" width="11" style="1" customWidth="1"/>
    <col min="9" max="9" width="7.5546875" style="1" customWidth="1"/>
    <col min="10" max="10" width="16.441406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43</v>
      </c>
      <c r="M8" s="34"/>
      <c r="N8" s="34"/>
    </row>
    <row r="10" spans="1:14" x14ac:dyDescent="0.25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26.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8" t="s">
        <v>37</v>
      </c>
      <c r="B14" s="9">
        <v>1</v>
      </c>
      <c r="C14" s="9" t="s">
        <v>36</v>
      </c>
      <c r="D14" s="9" t="s">
        <v>33</v>
      </c>
      <c r="E14" s="9">
        <v>5</v>
      </c>
      <c r="F14" s="9">
        <v>5</v>
      </c>
      <c r="G14" s="9"/>
      <c r="H14" s="10">
        <f t="shared" ref="H14:H19" si="0">F14/E14</f>
        <v>1</v>
      </c>
      <c r="I14" s="9">
        <f t="shared" ref="I14:I26" si="1">(E14-SUM(F14:G14))-K14</f>
        <v>0</v>
      </c>
      <c r="J14" s="10">
        <f t="shared" ref="J14:J26" si="2">I14/E14</f>
        <v>0</v>
      </c>
      <c r="K14" s="9"/>
      <c r="L14" s="10">
        <f t="shared" ref="L14:L26" si="3">K14/E14</f>
        <v>0</v>
      </c>
      <c r="M14" s="9">
        <v>97</v>
      </c>
      <c r="N14" s="15">
        <v>0.6</v>
      </c>
    </row>
    <row r="15" spans="1:14" s="11" customFormat="1" ht="26.4" x14ac:dyDescent="0.25">
      <c r="A15" s="8" t="s">
        <v>35</v>
      </c>
      <c r="B15" s="9">
        <v>1</v>
      </c>
      <c r="C15" s="9" t="s">
        <v>40</v>
      </c>
      <c r="D15" s="9" t="s">
        <v>33</v>
      </c>
      <c r="E15" s="9">
        <v>29</v>
      </c>
      <c r="F15" s="9">
        <v>28</v>
      </c>
      <c r="G15" s="9"/>
      <c r="H15" s="10">
        <v>0.97</v>
      </c>
      <c r="I15" s="9">
        <f>(E15-SUM(F15:G15))-K15</f>
        <v>1</v>
      </c>
      <c r="J15" s="10">
        <f>I15/E15</f>
        <v>3.4482758620689655E-2</v>
      </c>
      <c r="K15" s="9"/>
      <c r="L15" s="10">
        <f>K15/E15</f>
        <v>0</v>
      </c>
      <c r="M15" s="9">
        <v>90</v>
      </c>
      <c r="N15" s="15">
        <v>0.79</v>
      </c>
    </row>
    <row r="16" spans="1:14" s="11" customFormat="1" ht="26.4" x14ac:dyDescent="0.25">
      <c r="A16" s="8" t="s">
        <v>35</v>
      </c>
      <c r="B16" s="9">
        <v>1</v>
      </c>
      <c r="C16" s="9" t="s">
        <v>34</v>
      </c>
      <c r="D16" s="9" t="s">
        <v>33</v>
      </c>
      <c r="E16" s="9">
        <v>15</v>
      </c>
      <c r="F16" s="9">
        <v>15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93</v>
      </c>
      <c r="N16" s="15">
        <v>0.6</v>
      </c>
    </row>
    <row r="17" spans="1:14" s="11" customFormat="1" ht="26.4" x14ac:dyDescent="0.25">
      <c r="A17" s="8" t="s">
        <v>35</v>
      </c>
      <c r="B17" s="9">
        <v>1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89</v>
      </c>
      <c r="N17" s="15">
        <v>0.53</v>
      </c>
    </row>
    <row r="18" spans="1:14" s="11" customFormat="1" ht="26.4" x14ac:dyDescent="0.25">
      <c r="A18" s="8" t="s">
        <v>42</v>
      </c>
      <c r="B18" s="9">
        <v>1</v>
      </c>
      <c r="C18" s="9" t="s">
        <v>41</v>
      </c>
      <c r="D18" s="9" t="s">
        <v>33</v>
      </c>
      <c r="E18" s="9">
        <v>16</v>
      </c>
      <c r="F18" s="9">
        <v>16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91</v>
      </c>
      <c r="N18" s="15">
        <v>0.69</v>
      </c>
    </row>
    <row r="19" spans="1:14" s="11" customFormat="1" ht="26.4" x14ac:dyDescent="0.25">
      <c r="A19" s="8" t="s">
        <v>42</v>
      </c>
      <c r="B19" s="9">
        <v>2</v>
      </c>
      <c r="C19" s="9" t="s">
        <v>41</v>
      </c>
      <c r="D19" s="9" t="s">
        <v>33</v>
      </c>
      <c r="E19" s="9">
        <v>29</v>
      </c>
      <c r="F19" s="9">
        <v>25</v>
      </c>
      <c r="G19" s="9"/>
      <c r="H19" s="10">
        <f t="shared" si="0"/>
        <v>0.86206896551724133</v>
      </c>
      <c r="I19" s="9">
        <f t="shared" si="1"/>
        <v>4</v>
      </c>
      <c r="J19" s="10">
        <f t="shared" si="2"/>
        <v>0.13793103448275862</v>
      </c>
      <c r="K19" s="9"/>
      <c r="L19" s="10">
        <f t="shared" si="3"/>
        <v>0</v>
      </c>
      <c r="M19" s="9">
        <v>86</v>
      </c>
      <c r="N19" s="15">
        <v>0.63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111</v>
      </c>
      <c r="F26" s="17">
        <f>SUM(F14:F25)</f>
        <v>106</v>
      </c>
      <c r="G26" s="17">
        <f>SUM(G14:G25)</f>
        <v>0</v>
      </c>
      <c r="H26" s="18">
        <f>SUM(F26:G26)/E26</f>
        <v>0.95495495495495497</v>
      </c>
      <c r="I26" s="17">
        <f t="shared" si="1"/>
        <v>5</v>
      </c>
      <c r="J26" s="18">
        <f t="shared" si="2"/>
        <v>4.5045045045045043E-2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0.64</v>
      </c>
    </row>
    <row r="28" spans="1:14" ht="120" customHeight="1" x14ac:dyDescent="0.25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5">
      <c r="A30" s="12"/>
    </row>
    <row r="31" spans="1:14" x14ac:dyDescent="0.25">
      <c r="B31" s="37" t="s">
        <v>27</v>
      </c>
      <c r="C31" s="37"/>
      <c r="D31" s="37"/>
      <c r="G31" s="22" t="s">
        <v>28</v>
      </c>
      <c r="H31" s="22"/>
      <c r="I31" s="22"/>
      <c r="J31" s="22"/>
    </row>
    <row r="32" spans="1:14" ht="62.25" customHeight="1" x14ac:dyDescent="0.25">
      <c r="B32" s="38"/>
      <c r="C32" s="38"/>
      <c r="D32" s="38"/>
      <c r="G32" s="34"/>
      <c r="H32" s="34"/>
      <c r="I32" s="34"/>
      <c r="J32" s="34"/>
    </row>
    <row r="33" spans="1:10" hidden="1" x14ac:dyDescent="0.25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5"/>
    <row r="35" spans="1:10" ht="45" customHeight="1" x14ac:dyDescent="0.25">
      <c r="B35" s="40" t="str">
        <f>B10</f>
        <v>MCA. MARÍA DEL CARMEN DAVID MIROS</v>
      </c>
      <c r="C35" s="40"/>
      <c r="D35" s="40"/>
      <c r="E35" s="13"/>
      <c r="F35" s="13"/>
      <c r="G35" s="40" t="s">
        <v>39</v>
      </c>
      <c r="H35" s="40"/>
      <c r="I35" s="40"/>
      <c r="J35" s="40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8" zoomScale="85" zoomScaleNormal="85" zoomScaleSheetLayoutView="100" workbookViewId="0">
      <selection activeCell="E17" sqref="E17"/>
    </sheetView>
  </sheetViews>
  <sheetFormatPr baseColWidth="10" defaultColWidth="11.44140625" defaultRowHeight="13.2" x14ac:dyDescent="0.25"/>
  <cols>
    <col min="1" max="1" width="34.77734375" style="1" customWidth="1"/>
    <col min="2" max="2" width="4.6640625" style="1" bestFit="1" customWidth="1"/>
    <col min="3" max="3" width="7.5546875" style="1" customWidth="1"/>
    <col min="4" max="4" width="20.44140625" style="1" customWidth="1"/>
    <col min="5" max="5" width="9.44140625" style="1" customWidth="1"/>
    <col min="6" max="6" width="6.33203125" style="1" customWidth="1"/>
    <col min="7" max="9" width="7.5546875" style="1" customWidth="1"/>
    <col min="10" max="10" width="11.332031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MCA. MARÍA DEL CARMEN DAVID MIROS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8" t="s">
        <v>37</v>
      </c>
      <c r="B14" s="9">
        <v>2</v>
      </c>
      <c r="C14" s="9" t="s">
        <v>36</v>
      </c>
      <c r="D14" s="9" t="s">
        <v>33</v>
      </c>
      <c r="E14" s="9">
        <v>5</v>
      </c>
      <c r="F14" s="9">
        <v>5</v>
      </c>
      <c r="G14" s="21"/>
      <c r="H14" s="10">
        <v>1</v>
      </c>
      <c r="I14" s="9">
        <v>0</v>
      </c>
      <c r="J14" s="10">
        <v>0</v>
      </c>
      <c r="K14" s="9"/>
      <c r="L14" s="10">
        <v>0</v>
      </c>
      <c r="M14" s="9">
        <v>96</v>
      </c>
      <c r="N14" s="15">
        <v>0.6</v>
      </c>
    </row>
    <row r="15" spans="1:14" s="11" customFormat="1" x14ac:dyDescent="0.25">
      <c r="A15" s="8" t="s">
        <v>35</v>
      </c>
      <c r="B15" s="9">
        <v>2</v>
      </c>
      <c r="C15" s="9" t="s">
        <v>40</v>
      </c>
      <c r="D15" s="9" t="s">
        <v>33</v>
      </c>
      <c r="E15" s="9">
        <v>29</v>
      </c>
      <c r="F15" s="9">
        <v>28</v>
      </c>
      <c r="G15" s="9"/>
      <c r="H15" s="10">
        <v>0.97</v>
      </c>
      <c r="I15" s="9">
        <v>1</v>
      </c>
      <c r="J15" s="10">
        <v>0.03</v>
      </c>
      <c r="K15" s="9"/>
      <c r="L15" s="10">
        <v>0</v>
      </c>
      <c r="M15" s="9">
        <v>94</v>
      </c>
      <c r="N15" s="15">
        <v>0.9</v>
      </c>
    </row>
    <row r="16" spans="1:14" s="11" customFormat="1" x14ac:dyDescent="0.25">
      <c r="A16" s="8" t="s">
        <v>35</v>
      </c>
      <c r="B16" s="9">
        <v>2</v>
      </c>
      <c r="C16" s="9" t="s">
        <v>34</v>
      </c>
      <c r="D16" s="9" t="s">
        <v>33</v>
      </c>
      <c r="E16" s="9">
        <v>15</v>
      </c>
      <c r="F16" s="9">
        <v>14</v>
      </c>
      <c r="G16" s="9"/>
      <c r="H16" s="10">
        <v>0.93</v>
      </c>
      <c r="I16" s="9">
        <v>1</v>
      </c>
      <c r="J16" s="10">
        <v>7.0000000000000007E-2</v>
      </c>
      <c r="K16" s="9"/>
      <c r="L16" s="10">
        <v>0</v>
      </c>
      <c r="M16" s="9">
        <v>92</v>
      </c>
      <c r="N16" s="15">
        <v>0.93</v>
      </c>
    </row>
    <row r="17" spans="1:14" s="11" customFormat="1" x14ac:dyDescent="0.25">
      <c r="A17" s="8" t="s">
        <v>35</v>
      </c>
      <c r="B17" s="9">
        <v>2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v>1</v>
      </c>
      <c r="I17" s="9">
        <v>0</v>
      </c>
      <c r="J17" s="10">
        <v>0</v>
      </c>
      <c r="K17" s="9"/>
      <c r="L17" s="10">
        <v>0</v>
      </c>
      <c r="M17" s="9">
        <v>97</v>
      </c>
      <c r="N17" s="15">
        <v>0.73</v>
      </c>
    </row>
    <row r="18" spans="1:14" s="11" customFormat="1" ht="26.4" x14ac:dyDescent="0.25">
      <c r="A18" s="8" t="s">
        <v>42</v>
      </c>
      <c r="B18" s="9">
        <v>3</v>
      </c>
      <c r="C18" s="9" t="s">
        <v>41</v>
      </c>
      <c r="D18" s="9" t="s">
        <v>33</v>
      </c>
      <c r="E18" s="9">
        <v>16</v>
      </c>
      <c r="F18" s="9">
        <v>16</v>
      </c>
      <c r="G18" s="9"/>
      <c r="H18" s="10">
        <v>1</v>
      </c>
      <c r="I18" s="9">
        <v>0</v>
      </c>
      <c r="J18" s="10">
        <v>0</v>
      </c>
      <c r="K18" s="9"/>
      <c r="L18" s="10">
        <v>0</v>
      </c>
      <c r="M18" s="9">
        <v>96</v>
      </c>
      <c r="N18" s="15">
        <v>0.69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82</v>
      </c>
      <c r="F26" s="17">
        <f>SUM(F14:F25)</f>
        <v>80</v>
      </c>
      <c r="G26" s="17">
        <f>SUM(G14:G25)</f>
        <v>0</v>
      </c>
      <c r="H26" s="18">
        <f>SUM(F26:G26)/E26</f>
        <v>0.97560975609756095</v>
      </c>
      <c r="I26" s="17">
        <f t="shared" ref="I26" si="0">(E26-SUM(F26:G26))-K26</f>
        <v>2</v>
      </c>
      <c r="J26" s="18">
        <f t="shared" ref="J26" si="1">I26/E26</f>
        <v>2.4390243902439025E-2</v>
      </c>
      <c r="K26" s="17">
        <f>SUM(K14:K25)</f>
        <v>0</v>
      </c>
      <c r="L26" s="18">
        <f t="shared" ref="L26" si="2">K26/E26</f>
        <v>0</v>
      </c>
      <c r="M26" s="17">
        <f>AVERAGE(M14:M25)</f>
        <v>95</v>
      </c>
      <c r="N26" s="19">
        <f>AVERAGE(N14:N25)</f>
        <v>0.77</v>
      </c>
    </row>
    <row r="28" spans="1:14" ht="120" customHeight="1" x14ac:dyDescent="0.25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5">
      <c r="A30" s="12"/>
    </row>
    <row r="31" spans="1:14" x14ac:dyDescent="0.25">
      <c r="B31" s="37" t="s">
        <v>27</v>
      </c>
      <c r="C31" s="37"/>
      <c r="D31" s="37"/>
      <c r="G31" s="22" t="s">
        <v>28</v>
      </c>
      <c r="H31" s="22"/>
      <c r="I31" s="22"/>
      <c r="J31" s="22"/>
    </row>
    <row r="32" spans="1:14" ht="62.25" customHeight="1" x14ac:dyDescent="0.25">
      <c r="B32" s="38"/>
      <c r="C32" s="38"/>
      <c r="D32" s="38"/>
      <c r="G32" s="34"/>
      <c r="H32" s="34"/>
      <c r="I32" s="34"/>
      <c r="J32" s="34"/>
    </row>
    <row r="33" spans="1:10" hidden="1" x14ac:dyDescent="0.25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5"/>
    <row r="35" spans="1:10" ht="45" customHeight="1" x14ac:dyDescent="0.25">
      <c r="B35" s="40" t="str">
        <f>B10</f>
        <v>MCA. MARÍA DEL CARMEN DAVID MIROS</v>
      </c>
      <c r="C35" s="40"/>
      <c r="D35" s="40"/>
      <c r="E35" s="13"/>
      <c r="F35" s="13"/>
      <c r="G35" s="40" t="s">
        <v>39</v>
      </c>
      <c r="H35" s="40"/>
      <c r="I35" s="40"/>
      <c r="J35" s="40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opLeftCell="A3" zoomScale="85" zoomScaleNormal="85" zoomScaleSheetLayoutView="100" workbookViewId="0">
      <selection activeCell="J14" sqref="J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customWidth="1"/>
    <col min="3" max="3" width="7.109375" style="1" customWidth="1"/>
    <col min="4" max="4" width="15.6640625" style="1" customWidth="1"/>
    <col min="5" max="5" width="9.44140625" style="1" customWidth="1"/>
    <col min="6" max="6" width="7.5546875" style="1" customWidth="1"/>
    <col min="7" max="7" width="14" style="1" customWidth="1"/>
    <col min="8" max="12" width="7.5546875" style="1" customWidth="1"/>
    <col min="13" max="16384" width="11.44140625" style="1"/>
  </cols>
  <sheetData>
    <row r="1" spans="1:21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1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21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2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1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21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2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1" ht="36" customHeight="1" x14ac:dyDescent="0.3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9" spans="1:21" x14ac:dyDescent="0.25">
      <c r="U9" s="11"/>
    </row>
    <row r="10" spans="1:21" x14ac:dyDescent="0.25">
      <c r="A10" s="4" t="s">
        <v>8</v>
      </c>
      <c r="B10" s="34" t="str">
        <f>'1'!B10</f>
        <v>MCA. MARÍA DEL CARMEN DAVID MIROS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21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21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21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21" s="11" customFormat="1" ht="26.4" x14ac:dyDescent="0.25">
      <c r="A14" s="8" t="s">
        <v>37</v>
      </c>
      <c r="B14" s="9">
        <v>3</v>
      </c>
      <c r="C14" s="9" t="s">
        <v>36</v>
      </c>
      <c r="D14" s="9" t="s">
        <v>33</v>
      </c>
      <c r="E14" s="9">
        <v>5</v>
      </c>
      <c r="F14" s="9">
        <v>5</v>
      </c>
      <c r="G14" s="9"/>
      <c r="H14" s="10">
        <v>1</v>
      </c>
      <c r="I14" s="9">
        <v>0</v>
      </c>
      <c r="J14" s="10">
        <v>0.08</v>
      </c>
      <c r="K14" s="9"/>
      <c r="L14" s="10">
        <v>0</v>
      </c>
      <c r="M14" s="9">
        <v>96</v>
      </c>
      <c r="N14" s="15">
        <v>0.6</v>
      </c>
    </row>
    <row r="15" spans="1:21" s="11" customFormat="1" x14ac:dyDescent="0.25">
      <c r="A15" s="8" t="s">
        <v>35</v>
      </c>
      <c r="B15" s="9">
        <v>3</v>
      </c>
      <c r="C15" s="9" t="s">
        <v>40</v>
      </c>
      <c r="D15" s="9" t="s">
        <v>33</v>
      </c>
      <c r="E15" s="9">
        <v>29</v>
      </c>
      <c r="F15" s="9">
        <v>28</v>
      </c>
      <c r="G15" s="9"/>
      <c r="H15" s="10">
        <v>0.95</v>
      </c>
      <c r="I15" s="9">
        <v>1</v>
      </c>
      <c r="J15" s="10">
        <v>0.05</v>
      </c>
      <c r="K15" s="9"/>
      <c r="L15" s="10">
        <v>0</v>
      </c>
      <c r="M15" s="9">
        <v>95</v>
      </c>
      <c r="N15" s="15">
        <v>0.9</v>
      </c>
    </row>
    <row r="16" spans="1:21" s="11" customFormat="1" x14ac:dyDescent="0.25">
      <c r="A16" s="8" t="s">
        <v>35</v>
      </c>
      <c r="B16" s="9">
        <v>3</v>
      </c>
      <c r="C16" s="9" t="s">
        <v>34</v>
      </c>
      <c r="D16" s="9" t="s">
        <v>33</v>
      </c>
      <c r="E16" s="9">
        <v>15</v>
      </c>
      <c r="F16" s="9">
        <v>14</v>
      </c>
      <c r="G16" s="9"/>
      <c r="H16" s="10">
        <v>0.93</v>
      </c>
      <c r="I16" s="9">
        <v>1</v>
      </c>
      <c r="J16" s="10">
        <v>7.0000000000000007E-2</v>
      </c>
      <c r="K16" s="9"/>
      <c r="L16" s="10">
        <v>0</v>
      </c>
      <c r="M16" s="9">
        <v>93</v>
      </c>
      <c r="N16" s="15">
        <v>0.93</v>
      </c>
    </row>
    <row r="17" spans="1:14" s="11" customFormat="1" x14ac:dyDescent="0.25">
      <c r="A17" s="8" t="s">
        <v>35</v>
      </c>
      <c r="B17" s="9">
        <v>3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v>1</v>
      </c>
      <c r="I17" s="9">
        <v>0</v>
      </c>
      <c r="J17" s="10">
        <v>0</v>
      </c>
      <c r="K17" s="9"/>
      <c r="L17" s="10">
        <v>0</v>
      </c>
      <c r="M17" s="9">
        <v>94</v>
      </c>
      <c r="N17" s="15">
        <v>0.65</v>
      </c>
    </row>
    <row r="18" spans="1:14" s="11" customFormat="1" x14ac:dyDescent="0.25">
      <c r="A18" s="8" t="s">
        <v>42</v>
      </c>
      <c r="B18" s="9">
        <v>4</v>
      </c>
      <c r="C18" s="9" t="s">
        <v>41</v>
      </c>
      <c r="D18" s="9" t="s">
        <v>33</v>
      </c>
      <c r="E18" s="9">
        <v>16</v>
      </c>
      <c r="F18" s="9">
        <v>16</v>
      </c>
      <c r="G18" s="9"/>
      <c r="H18" s="10">
        <v>1</v>
      </c>
      <c r="I18" s="9">
        <v>0</v>
      </c>
      <c r="J18" s="10">
        <v>0</v>
      </c>
      <c r="K18" s="9"/>
      <c r="L18" s="10">
        <v>0</v>
      </c>
      <c r="M18" s="9">
        <v>89</v>
      </c>
      <c r="N18" s="15">
        <v>0.56000000000000005</v>
      </c>
    </row>
    <row r="19" spans="1:14" s="11" customFormat="1" x14ac:dyDescent="0.25">
      <c r="A19" s="8" t="s">
        <v>42</v>
      </c>
      <c r="B19" s="9">
        <v>5</v>
      </c>
      <c r="C19" s="9" t="s">
        <v>41</v>
      </c>
      <c r="D19" s="9" t="s">
        <v>33</v>
      </c>
      <c r="E19" s="9">
        <v>16</v>
      </c>
      <c r="F19" s="9">
        <v>14</v>
      </c>
      <c r="G19" s="9"/>
      <c r="H19" s="10">
        <v>0.88</v>
      </c>
      <c r="I19" s="9">
        <v>2</v>
      </c>
      <c r="J19" s="10">
        <v>0.12</v>
      </c>
      <c r="K19" s="9"/>
      <c r="L19" s="10">
        <v>0</v>
      </c>
      <c r="M19" s="9">
        <v>82</v>
      </c>
      <c r="N19" s="15">
        <v>0.88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98</v>
      </c>
      <c r="F26" s="17">
        <f>SUM(F14:F25)</f>
        <v>94</v>
      </c>
      <c r="G26" s="17">
        <f>SUM(G14:G25)</f>
        <v>0</v>
      </c>
      <c r="H26" s="18">
        <f>SUM(F26:G26)/E26</f>
        <v>0.95918367346938771</v>
      </c>
      <c r="I26" s="17">
        <f t="shared" ref="I26" si="0">(E26-SUM(F26:G26))-K26</f>
        <v>4</v>
      </c>
      <c r="J26" s="18">
        <f t="shared" ref="J26" si="1">I26/E26</f>
        <v>4.0816326530612242E-2</v>
      </c>
      <c r="K26" s="17">
        <f>SUM(K14:K25)</f>
        <v>0</v>
      </c>
      <c r="L26" s="18">
        <f t="shared" ref="L26" si="2">K26/E26</f>
        <v>0</v>
      </c>
      <c r="M26" s="17">
        <f>AVERAGE(M14:M25)</f>
        <v>91.5</v>
      </c>
      <c r="N26" s="19">
        <f>AVERAGE(N14:N25)</f>
        <v>0.75333333333333341</v>
      </c>
    </row>
    <row r="28" spans="1:14" ht="120" customHeight="1" x14ac:dyDescent="0.25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5">
      <c r="A30" s="12"/>
    </row>
    <row r="31" spans="1:14" x14ac:dyDescent="0.25">
      <c r="B31" s="37" t="s">
        <v>27</v>
      </c>
      <c r="C31" s="37"/>
      <c r="D31" s="37"/>
      <c r="G31" s="22" t="s">
        <v>28</v>
      </c>
      <c r="H31" s="22"/>
      <c r="I31" s="22"/>
      <c r="J31" s="22"/>
    </row>
    <row r="32" spans="1:14" ht="62.25" customHeight="1" x14ac:dyDescent="0.25">
      <c r="B32" s="38"/>
      <c r="C32" s="38"/>
      <c r="D32" s="38"/>
      <c r="G32" s="34"/>
      <c r="H32" s="34"/>
      <c r="I32" s="34"/>
      <c r="J32" s="34"/>
    </row>
    <row r="33" spans="1:10" hidden="1" x14ac:dyDescent="0.25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5"/>
    <row r="35" spans="1:10" ht="45" customHeight="1" x14ac:dyDescent="0.25">
      <c r="B35" s="40" t="str">
        <f>B10</f>
        <v>MCA. MARÍA DEL CARMEN DAVID MIROS</v>
      </c>
      <c r="C35" s="40"/>
      <c r="D35" s="40"/>
      <c r="E35" s="13"/>
      <c r="F35" s="13"/>
      <c r="G35" s="40" t="s">
        <v>39</v>
      </c>
      <c r="H35" s="40"/>
      <c r="I35" s="40"/>
      <c r="J35" s="40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29.5546875" style="1" customWidth="1"/>
    <col min="2" max="2" width="7.5546875" style="1" customWidth="1"/>
    <col min="3" max="3" width="5.5546875" style="1" bestFit="1" customWidth="1"/>
    <col min="4" max="4" width="21.88671875" style="1" customWidth="1"/>
    <col min="5" max="5" width="5.6640625" style="1" customWidth="1"/>
    <col min="6" max="6" width="6.44140625" style="1" customWidth="1"/>
    <col min="7" max="7" width="5.44140625" style="1" customWidth="1"/>
    <col min="8" max="9" width="7.5546875" style="1" customWidth="1"/>
    <col min="10" max="10" width="18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MCA. MARÍA DEL CARMEN DAVID MIROS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8" t="s">
        <v>37</v>
      </c>
      <c r="B14" s="9">
        <v>4</v>
      </c>
      <c r="C14" s="9" t="s">
        <v>36</v>
      </c>
      <c r="D14" s="9" t="s">
        <v>33</v>
      </c>
      <c r="E14" s="9">
        <v>5</v>
      </c>
      <c r="F14" s="9">
        <v>5</v>
      </c>
      <c r="G14" s="9"/>
      <c r="H14" s="10">
        <v>1</v>
      </c>
      <c r="I14" s="9">
        <v>0</v>
      </c>
      <c r="J14" s="10">
        <v>0</v>
      </c>
      <c r="K14" s="9"/>
      <c r="L14" s="10">
        <v>0</v>
      </c>
      <c r="M14" s="9">
        <v>94</v>
      </c>
      <c r="N14" s="15">
        <v>0.93</v>
      </c>
    </row>
    <row r="15" spans="1:14" s="11" customFormat="1" ht="26.4" x14ac:dyDescent="0.25">
      <c r="A15" s="8" t="s">
        <v>35</v>
      </c>
      <c r="B15" s="9">
        <v>4</v>
      </c>
      <c r="C15" s="9" t="s">
        <v>40</v>
      </c>
      <c r="D15" s="9" t="s">
        <v>33</v>
      </c>
      <c r="E15" s="9">
        <v>29</v>
      </c>
      <c r="F15" s="9">
        <v>28</v>
      </c>
      <c r="G15" s="9"/>
      <c r="H15" s="10">
        <v>0.95</v>
      </c>
      <c r="I15" s="9">
        <v>1</v>
      </c>
      <c r="J15" s="10">
        <v>0.05</v>
      </c>
      <c r="K15" s="9"/>
      <c r="L15" s="10">
        <v>0</v>
      </c>
      <c r="M15" s="9">
        <v>94</v>
      </c>
      <c r="N15" s="15">
        <v>0.83</v>
      </c>
    </row>
    <row r="16" spans="1:14" s="11" customFormat="1" ht="26.4" x14ac:dyDescent="0.25">
      <c r="A16" s="8" t="s">
        <v>35</v>
      </c>
      <c r="B16" s="9">
        <v>4</v>
      </c>
      <c r="C16" s="9" t="s">
        <v>34</v>
      </c>
      <c r="D16" s="9" t="s">
        <v>33</v>
      </c>
      <c r="E16" s="9">
        <v>15</v>
      </c>
      <c r="F16" s="9">
        <v>14</v>
      </c>
      <c r="G16" s="9"/>
      <c r="H16" s="10">
        <v>0.93</v>
      </c>
      <c r="I16" s="9">
        <v>1</v>
      </c>
      <c r="J16" s="10">
        <v>7.0000000000000007E-2</v>
      </c>
      <c r="K16" s="9"/>
      <c r="L16" s="10">
        <v>0</v>
      </c>
      <c r="M16" s="9">
        <v>91</v>
      </c>
      <c r="N16" s="15">
        <v>0.87</v>
      </c>
    </row>
    <row r="17" spans="1:14" s="11" customFormat="1" ht="26.4" x14ac:dyDescent="0.25">
      <c r="A17" s="8" t="s">
        <v>35</v>
      </c>
      <c r="B17" s="9">
        <v>4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v>1</v>
      </c>
      <c r="I17" s="9">
        <v>0</v>
      </c>
      <c r="J17" s="10">
        <v>0</v>
      </c>
      <c r="K17" s="9"/>
      <c r="L17" s="10">
        <v>0</v>
      </c>
      <c r="M17" s="9">
        <v>95</v>
      </c>
      <c r="N17" s="15">
        <v>0.71</v>
      </c>
    </row>
    <row r="18" spans="1:14" s="11" customFormat="1" ht="26.4" x14ac:dyDescent="0.25">
      <c r="A18" s="8" t="s">
        <v>42</v>
      </c>
      <c r="B18" s="9">
        <v>6</v>
      </c>
      <c r="C18" s="9" t="s">
        <v>41</v>
      </c>
      <c r="D18" s="9" t="s">
        <v>33</v>
      </c>
      <c r="E18" s="9">
        <v>16</v>
      </c>
      <c r="F18" s="9">
        <v>14</v>
      </c>
      <c r="G18" s="9"/>
      <c r="H18" s="10">
        <v>0.88</v>
      </c>
      <c r="I18" s="9">
        <v>2</v>
      </c>
      <c r="J18" s="10">
        <v>0.12</v>
      </c>
      <c r="K18" s="9"/>
      <c r="L18" s="10">
        <v>0</v>
      </c>
      <c r="M18" s="9">
        <v>85</v>
      </c>
      <c r="N18" s="15">
        <v>0.88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82</v>
      </c>
      <c r="F26" s="17">
        <f>SUM(F14:F25)</f>
        <v>78</v>
      </c>
      <c r="G26" s="17">
        <f>SUM(G14:G25)</f>
        <v>0</v>
      </c>
      <c r="H26" s="18">
        <f>SUM(F26:G26)/E26</f>
        <v>0.95121951219512191</v>
      </c>
      <c r="I26" s="17">
        <f t="shared" ref="I26" si="0">(E26-SUM(F26:G26))-K26</f>
        <v>4</v>
      </c>
      <c r="J26" s="18">
        <f t="shared" ref="J26" si="1">I26/E26</f>
        <v>4.878048780487805E-2</v>
      </c>
      <c r="K26" s="17">
        <f>SUM(K14:K25)</f>
        <v>0</v>
      </c>
      <c r="L26" s="18">
        <f t="shared" ref="L26" si="2">K26/E26</f>
        <v>0</v>
      </c>
      <c r="M26" s="17">
        <f>AVERAGE(M14:M25)</f>
        <v>91.8</v>
      </c>
      <c r="N26" s="19">
        <f>AVERAGE(N14:N25)</f>
        <v>0.84399999999999997</v>
      </c>
    </row>
    <row r="28" spans="1:14" ht="120" customHeight="1" x14ac:dyDescent="0.25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5">
      <c r="A30" s="12"/>
    </row>
    <row r="31" spans="1:14" x14ac:dyDescent="0.25">
      <c r="B31" s="37" t="s">
        <v>27</v>
      </c>
      <c r="C31" s="37"/>
      <c r="D31" s="37"/>
      <c r="G31" s="22" t="s">
        <v>28</v>
      </c>
      <c r="H31" s="22"/>
      <c r="I31" s="22"/>
      <c r="J31" s="22"/>
    </row>
    <row r="32" spans="1:14" ht="62.25" customHeight="1" x14ac:dyDescent="0.25">
      <c r="B32" s="38"/>
      <c r="C32" s="38"/>
      <c r="D32" s="38"/>
      <c r="G32" s="34"/>
      <c r="H32" s="34"/>
      <c r="I32" s="34"/>
      <c r="J32" s="34"/>
    </row>
    <row r="33" spans="1:10" hidden="1" x14ac:dyDescent="0.25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5"/>
    <row r="35" spans="1:10" ht="45" customHeight="1" x14ac:dyDescent="0.25">
      <c r="B35" s="40" t="str">
        <f>B10</f>
        <v>MCA. MARÍA DEL CARMEN DAVID MIROS</v>
      </c>
      <c r="C35" s="40"/>
      <c r="D35" s="40"/>
      <c r="E35" s="13"/>
      <c r="F35" s="13"/>
      <c r="G35" s="40" t="s">
        <v>39</v>
      </c>
      <c r="H35" s="40"/>
      <c r="I35" s="40"/>
      <c r="J35" s="40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10" zoomScale="85" zoomScaleNormal="85" zoomScaleSheetLayoutView="100" workbookViewId="0">
      <selection activeCell="L34" sqref="L34"/>
    </sheetView>
  </sheetViews>
  <sheetFormatPr baseColWidth="10" defaultColWidth="11.44140625" defaultRowHeight="13.2" x14ac:dyDescent="0.25"/>
  <cols>
    <col min="1" max="1" width="34.77734375" style="1" customWidth="1"/>
    <col min="2" max="2" width="4.6640625" style="1" bestFit="1" customWidth="1"/>
    <col min="3" max="3" width="5.5546875" style="1" bestFit="1" customWidth="1"/>
    <col min="4" max="4" width="26.88671875" style="1" customWidth="1"/>
    <col min="5" max="5" width="9.44140625" style="1" customWidth="1"/>
    <col min="6" max="6" width="5.88671875" style="1" customWidth="1"/>
    <col min="7" max="7" width="13.33203125" style="1" customWidth="1"/>
    <col min="8" max="9" width="7.5546875" style="1" customWidth="1"/>
    <col min="10" max="10" width="13.777343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MCA. MARÍA DEL CARMEN DAVID MIROS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8" t="s">
        <v>37</v>
      </c>
      <c r="B14" s="9" t="s">
        <v>38</v>
      </c>
      <c r="C14" s="9" t="s">
        <v>36</v>
      </c>
      <c r="D14" s="9" t="s">
        <v>33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35</v>
      </c>
      <c r="B15" s="9" t="s">
        <v>38</v>
      </c>
      <c r="C15" s="9" t="s">
        <v>40</v>
      </c>
      <c r="D15" s="9" t="s">
        <v>33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35</v>
      </c>
      <c r="B16" s="9" t="s">
        <v>38</v>
      </c>
      <c r="C16" s="9" t="s">
        <v>34</v>
      </c>
      <c r="D16" s="9" t="s">
        <v>33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35</v>
      </c>
      <c r="B17" s="9" t="s">
        <v>38</v>
      </c>
      <c r="C17" s="9" t="s">
        <v>41</v>
      </c>
      <c r="D17" s="9" t="s">
        <v>33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8" t="s">
        <v>42</v>
      </c>
      <c r="B18" s="9" t="s">
        <v>38</v>
      </c>
      <c r="C18" s="9" t="s">
        <v>41</v>
      </c>
      <c r="D18" s="9" t="s">
        <v>33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0" t="s">
        <v>26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27</v>
      </c>
      <c r="C30" s="37"/>
      <c r="D30" s="37"/>
      <c r="G30" s="22" t="s">
        <v>28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MCA. MARÍA DEL CARMEN DAVID MIROS</v>
      </c>
      <c r="C34" s="40"/>
      <c r="D34" s="40"/>
      <c r="E34" s="13"/>
      <c r="F34" s="13"/>
      <c r="G34" s="40" t="s">
        <v>39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cp:lastPrinted>2024-01-09T19:25:51Z</cp:lastPrinted>
  <dcterms:created xsi:type="dcterms:W3CDTF">2021-11-22T14:45:25Z</dcterms:created>
  <dcterms:modified xsi:type="dcterms:W3CDTF">2024-06-07T01:04:57Z</dcterms:modified>
  <cp:category/>
  <cp:contentStatus/>
</cp:coreProperties>
</file>