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3511A052-A2EC-4D79-9B37-31F0D13276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39" i="3"/>
  <c r="N38" i="3"/>
  <c r="N45" i="4"/>
  <c r="O45" i="4"/>
  <c r="O46" i="4" s="1"/>
  <c r="N44" i="4"/>
  <c r="N47" i="4" s="1"/>
  <c r="O44" i="4"/>
  <c r="O47" i="4" s="1"/>
  <c r="N43" i="4"/>
  <c r="N46" i="4" s="1"/>
  <c r="O43" i="4"/>
  <c r="M43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8" i="4"/>
  <c r="P45" i="4" l="1"/>
  <c r="P44" i="4"/>
  <c r="P47" i="4" s="1"/>
  <c r="L35" i="5"/>
  <c r="L31" i="1"/>
  <c r="M31" i="1"/>
  <c r="L30" i="1"/>
  <c r="M30" i="1"/>
  <c r="O14" i="1"/>
  <c r="L44" i="4" l="1"/>
  <c r="L43" i="4"/>
  <c r="K43" i="4" l="1"/>
  <c r="K44" i="4"/>
  <c r="K42" i="4" s="1"/>
  <c r="K35" i="5"/>
  <c r="K34" i="5"/>
  <c r="K39" i="3"/>
  <c r="K38" i="3"/>
  <c r="K30" i="1"/>
  <c r="K31" i="1"/>
  <c r="O23" i="1"/>
  <c r="O24" i="1"/>
  <c r="O25" i="1"/>
  <c r="O26" i="1"/>
  <c r="O28" i="1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M45" i="4"/>
  <c r="M46" i="4" s="1"/>
  <c r="M44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O30" i="1" l="1"/>
  <c r="O33" i="1" s="1"/>
  <c r="O31" i="1"/>
  <c r="M37" i="5"/>
  <c r="L37" i="5"/>
  <c r="L38" i="5"/>
  <c r="P36" i="5"/>
  <c r="K38" i="5"/>
  <c r="M38" i="5"/>
  <c r="N42" i="3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46" i="4" s="1"/>
  <c r="P37" i="5" l="1"/>
  <c r="P38" i="5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<sst xmlns="http://schemas.openxmlformats.org/spreadsheetml/2006/main" count="290" uniqueCount="220">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</sst>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tabSelected="1" zoomScale="90" zoomScaleNormal="90" workbookViewId="0">
      <selection activeCell="S15" sqref="S14:S15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7" t="s">
        <v>23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1"/>
      <c r="P1" s="2"/>
    </row>
    <row r="2" spans="3:16" ht="18" x14ac:dyDescent="0.35">
      <c r="C2" s="22"/>
      <c r="D2" s="67" t="s">
        <v>24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23"/>
      <c r="P2" s="1"/>
    </row>
    <row r="3" spans="3:16" ht="18" x14ac:dyDescent="0.35">
      <c r="C3" s="22"/>
      <c r="D3" s="22" t="s">
        <v>0</v>
      </c>
      <c r="E3" s="70" t="s">
        <v>21</v>
      </c>
      <c r="F3" s="70"/>
      <c r="G3" s="70"/>
      <c r="H3" s="70"/>
      <c r="I3" s="22"/>
      <c r="J3" s="22" t="s">
        <v>1</v>
      </c>
      <c r="K3" s="68" t="s">
        <v>32</v>
      </c>
      <c r="L3" s="68"/>
      <c r="M3" s="22"/>
      <c r="N3" s="22" t="s">
        <v>2</v>
      </c>
      <c r="O3" s="36">
        <v>45447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68" t="s">
        <v>33</v>
      </c>
      <c r="F5" s="68"/>
      <c r="G5" s="68"/>
      <c r="H5" s="68"/>
      <c r="I5" s="22"/>
      <c r="J5" s="59" t="s">
        <v>19</v>
      </c>
      <c r="K5" s="59"/>
      <c r="L5" s="24" t="s">
        <v>27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69" t="s">
        <v>5</v>
      </c>
      <c r="F7" s="69"/>
      <c r="G7" s="69"/>
      <c r="H7" s="69"/>
      <c r="I7" s="69"/>
      <c r="J7" s="69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">
        <v>34</v>
      </c>
      <c r="E8" s="64" t="s">
        <v>55</v>
      </c>
      <c r="F8" s="65"/>
      <c r="G8" s="65"/>
      <c r="H8" s="65"/>
      <c r="I8" s="65"/>
      <c r="J8" s="66"/>
      <c r="K8" s="26">
        <v>70</v>
      </c>
      <c r="L8" s="26">
        <v>0</v>
      </c>
      <c r="M8" s="26">
        <v>0</v>
      </c>
      <c r="N8" s="26">
        <v>70</v>
      </c>
      <c r="O8" s="28">
        <f t="shared" ref="O8:O28" si="0">SUM(K8:N8)/4</f>
        <v>35</v>
      </c>
    </row>
    <row r="9" spans="3:16" ht="18" x14ac:dyDescent="0.35">
      <c r="C9" s="26">
        <f>C8+1</f>
        <v>2</v>
      </c>
      <c r="D9" s="25" t="s">
        <v>35</v>
      </c>
      <c r="E9" s="64" t="s">
        <v>56</v>
      </c>
      <c r="F9" s="65"/>
      <c r="G9" s="65"/>
      <c r="H9" s="65"/>
      <c r="I9" s="65"/>
      <c r="J9" s="66"/>
      <c r="K9" s="26">
        <v>70</v>
      </c>
      <c r="L9" s="26">
        <v>75</v>
      </c>
      <c r="M9" s="26">
        <v>0</v>
      </c>
      <c r="N9" s="26">
        <v>70</v>
      </c>
      <c r="O9" s="28">
        <f t="shared" si="0"/>
        <v>53.75</v>
      </c>
    </row>
    <row r="10" spans="3:16" ht="18" x14ac:dyDescent="0.35">
      <c r="C10" s="26">
        <f t="shared" ref="C10:C21" si="1">C9+1</f>
        <v>3</v>
      </c>
      <c r="D10" s="25" t="s">
        <v>36</v>
      </c>
      <c r="E10" s="64" t="s">
        <v>57</v>
      </c>
      <c r="F10" s="65"/>
      <c r="G10" s="65"/>
      <c r="H10" s="65"/>
      <c r="I10" s="65"/>
      <c r="J10" s="66"/>
      <c r="K10" s="26">
        <v>70</v>
      </c>
      <c r="L10" s="26">
        <v>75</v>
      </c>
      <c r="M10" s="26">
        <v>70</v>
      </c>
      <c r="N10" s="26">
        <v>70</v>
      </c>
      <c r="O10" s="28">
        <f t="shared" si="0"/>
        <v>71.25</v>
      </c>
    </row>
    <row r="11" spans="3:16" ht="18" x14ac:dyDescent="0.35">
      <c r="C11" s="26">
        <f t="shared" si="1"/>
        <v>4</v>
      </c>
      <c r="D11" s="25" t="s">
        <v>37</v>
      </c>
      <c r="E11" s="64" t="s">
        <v>58</v>
      </c>
      <c r="F11" s="65"/>
      <c r="G11" s="65"/>
      <c r="H11" s="65"/>
      <c r="I11" s="65"/>
      <c r="J11" s="66"/>
      <c r="K11" s="26">
        <v>70</v>
      </c>
      <c r="L11" s="26">
        <v>0</v>
      </c>
      <c r="M11" s="26">
        <v>0</v>
      </c>
      <c r="N11" s="26">
        <v>72</v>
      </c>
      <c r="O11" s="28">
        <f t="shared" si="0"/>
        <v>35.5</v>
      </c>
    </row>
    <row r="12" spans="3:16" ht="18" x14ac:dyDescent="0.35">
      <c r="C12" s="26">
        <f t="shared" si="1"/>
        <v>5</v>
      </c>
      <c r="D12" s="25" t="s">
        <v>38</v>
      </c>
      <c r="E12" s="64" t="s">
        <v>59</v>
      </c>
      <c r="F12" s="65"/>
      <c r="G12" s="65"/>
      <c r="H12" s="65"/>
      <c r="I12" s="65"/>
      <c r="J12" s="66"/>
      <c r="K12" s="26">
        <v>70</v>
      </c>
      <c r="L12" s="26">
        <v>0</v>
      </c>
      <c r="M12" s="26">
        <v>0</v>
      </c>
      <c r="N12" s="26">
        <v>70</v>
      </c>
      <c r="O12" s="28">
        <f t="shared" si="0"/>
        <v>35</v>
      </c>
    </row>
    <row r="13" spans="3:16" ht="18" x14ac:dyDescent="0.35">
      <c r="C13" s="26">
        <f t="shared" si="1"/>
        <v>6</v>
      </c>
      <c r="D13" s="54" t="s">
        <v>39</v>
      </c>
      <c r="E13" s="64" t="s">
        <v>60</v>
      </c>
      <c r="F13" s="65"/>
      <c r="G13" s="65"/>
      <c r="H13" s="65"/>
      <c r="I13" s="65"/>
      <c r="J13" s="66"/>
      <c r="K13" s="26">
        <v>70</v>
      </c>
      <c r="L13" s="26">
        <v>0</v>
      </c>
      <c r="M13" s="26">
        <v>0</v>
      </c>
      <c r="N13" s="26">
        <v>80</v>
      </c>
      <c r="O13" s="28">
        <f t="shared" si="0"/>
        <v>37.5</v>
      </c>
    </row>
    <row r="14" spans="3:16" ht="18" x14ac:dyDescent="0.35">
      <c r="C14" s="26">
        <f t="shared" si="1"/>
        <v>7</v>
      </c>
      <c r="D14" s="25" t="s">
        <v>40</v>
      </c>
      <c r="E14" s="64" t="s">
        <v>61</v>
      </c>
      <c r="F14" s="65"/>
      <c r="G14" s="65"/>
      <c r="H14" s="65"/>
      <c r="I14" s="65"/>
      <c r="J14" s="66"/>
      <c r="K14" s="26">
        <v>0</v>
      </c>
      <c r="L14" s="26">
        <v>0</v>
      </c>
      <c r="M14" s="26">
        <v>0</v>
      </c>
      <c r="N14" s="26">
        <v>0</v>
      </c>
      <c r="O14" s="28">
        <f t="shared" si="0"/>
        <v>0</v>
      </c>
    </row>
    <row r="15" spans="3:16" ht="18" x14ac:dyDescent="0.35">
      <c r="C15" s="26">
        <f t="shared" si="1"/>
        <v>8</v>
      </c>
      <c r="D15" s="25" t="s">
        <v>41</v>
      </c>
      <c r="E15" s="64" t="s">
        <v>62</v>
      </c>
      <c r="F15" s="65"/>
      <c r="G15" s="65"/>
      <c r="H15" s="65"/>
      <c r="I15" s="65"/>
      <c r="J15" s="66"/>
      <c r="K15" s="26">
        <v>0</v>
      </c>
      <c r="L15" s="26">
        <v>0</v>
      </c>
      <c r="M15" s="26">
        <v>0</v>
      </c>
      <c r="N15" s="26">
        <v>0</v>
      </c>
      <c r="O15" s="28">
        <f t="shared" si="0"/>
        <v>0</v>
      </c>
    </row>
    <row r="16" spans="3:16" ht="18" x14ac:dyDescent="0.35">
      <c r="C16" s="26">
        <f t="shared" si="1"/>
        <v>9</v>
      </c>
      <c r="D16" s="25" t="s">
        <v>42</v>
      </c>
      <c r="E16" s="64" t="s">
        <v>63</v>
      </c>
      <c r="F16" s="65"/>
      <c r="G16" s="65"/>
      <c r="H16" s="65"/>
      <c r="I16" s="65"/>
      <c r="J16" s="66"/>
      <c r="K16" s="26">
        <v>71</v>
      </c>
      <c r="L16" s="26">
        <v>75</v>
      </c>
      <c r="M16" s="26">
        <v>0</v>
      </c>
      <c r="N16" s="26">
        <v>70</v>
      </c>
      <c r="O16" s="28">
        <f t="shared" si="0"/>
        <v>54</v>
      </c>
    </row>
    <row r="17" spans="3:15" ht="18" x14ac:dyDescent="0.35">
      <c r="C17" s="26">
        <f>C16+1</f>
        <v>10</v>
      </c>
      <c r="D17" s="25" t="s">
        <v>43</v>
      </c>
      <c r="E17" s="64" t="s">
        <v>64</v>
      </c>
      <c r="F17" s="65"/>
      <c r="G17" s="65"/>
      <c r="H17" s="65"/>
      <c r="I17" s="65"/>
      <c r="J17" s="66"/>
      <c r="K17" s="26">
        <v>70</v>
      </c>
      <c r="L17" s="26">
        <v>70</v>
      </c>
      <c r="M17" s="26">
        <v>0</v>
      </c>
      <c r="N17" s="26">
        <v>82</v>
      </c>
      <c r="O17" s="28">
        <f t="shared" si="0"/>
        <v>55.5</v>
      </c>
    </row>
    <row r="18" spans="3:15" ht="18" x14ac:dyDescent="0.35">
      <c r="C18" s="26">
        <f t="shared" si="1"/>
        <v>11</v>
      </c>
      <c r="D18" s="25" t="s">
        <v>44</v>
      </c>
      <c r="E18" s="64" t="s">
        <v>65</v>
      </c>
      <c r="F18" s="65"/>
      <c r="G18" s="65"/>
      <c r="H18" s="65"/>
      <c r="I18" s="65"/>
      <c r="J18" s="66"/>
      <c r="K18" s="26">
        <v>70</v>
      </c>
      <c r="L18" s="26">
        <v>75</v>
      </c>
      <c r="M18" s="26">
        <v>73</v>
      </c>
      <c r="N18" s="26">
        <v>72</v>
      </c>
      <c r="O18" s="28">
        <f t="shared" si="0"/>
        <v>72.5</v>
      </c>
    </row>
    <row r="19" spans="3:15" ht="18" x14ac:dyDescent="0.35">
      <c r="C19" s="26">
        <f t="shared" si="1"/>
        <v>12</v>
      </c>
      <c r="D19" s="25" t="s">
        <v>45</v>
      </c>
      <c r="E19" s="64" t="s">
        <v>66</v>
      </c>
      <c r="F19" s="65"/>
      <c r="G19" s="65"/>
      <c r="H19" s="65"/>
      <c r="I19" s="65"/>
      <c r="J19" s="66"/>
      <c r="K19" s="26">
        <v>95</v>
      </c>
      <c r="L19" s="26">
        <v>95</v>
      </c>
      <c r="M19" s="26">
        <v>100</v>
      </c>
      <c r="N19" s="26">
        <v>100</v>
      </c>
      <c r="O19" s="28">
        <f t="shared" si="0"/>
        <v>97.5</v>
      </c>
    </row>
    <row r="20" spans="3:15" ht="18" x14ac:dyDescent="0.35">
      <c r="C20" s="26">
        <f t="shared" si="1"/>
        <v>13</v>
      </c>
      <c r="D20" s="25" t="s">
        <v>46</v>
      </c>
      <c r="E20" s="64" t="s">
        <v>67</v>
      </c>
      <c r="F20" s="65"/>
      <c r="G20" s="65"/>
      <c r="H20" s="65"/>
      <c r="I20" s="65"/>
      <c r="J20" s="66"/>
      <c r="K20" s="26">
        <v>76</v>
      </c>
      <c r="L20" s="26">
        <v>0</v>
      </c>
      <c r="M20" s="26">
        <v>0</v>
      </c>
      <c r="N20" s="26">
        <v>0</v>
      </c>
      <c r="O20" s="28">
        <f t="shared" si="0"/>
        <v>19</v>
      </c>
    </row>
    <row r="21" spans="3:15" ht="18" x14ac:dyDescent="0.35">
      <c r="C21" s="26">
        <f t="shared" si="1"/>
        <v>14</v>
      </c>
      <c r="D21" s="25" t="s">
        <v>47</v>
      </c>
      <c r="E21" s="64" t="s">
        <v>68</v>
      </c>
      <c r="F21" s="65"/>
      <c r="G21" s="65"/>
      <c r="H21" s="65"/>
      <c r="I21" s="65"/>
      <c r="J21" s="66"/>
      <c r="K21" s="26">
        <v>100</v>
      </c>
      <c r="L21" s="26">
        <v>95</v>
      </c>
      <c r="M21" s="26">
        <v>100</v>
      </c>
      <c r="N21" s="26">
        <v>100</v>
      </c>
      <c r="O21" s="28">
        <f t="shared" si="0"/>
        <v>98.75</v>
      </c>
    </row>
    <row r="22" spans="3:15" ht="18" x14ac:dyDescent="0.35">
      <c r="C22" s="26">
        <f>C21+1</f>
        <v>15</v>
      </c>
      <c r="D22" s="25" t="s">
        <v>48</v>
      </c>
      <c r="E22" s="64" t="s">
        <v>69</v>
      </c>
      <c r="F22" s="65"/>
      <c r="G22" s="65"/>
      <c r="H22" s="65"/>
      <c r="I22" s="65"/>
      <c r="J22" s="66"/>
      <c r="K22" s="26">
        <v>70</v>
      </c>
      <c r="L22" s="26">
        <v>0</v>
      </c>
      <c r="M22" s="26">
        <v>0</v>
      </c>
      <c r="N22" s="26">
        <v>70</v>
      </c>
      <c r="O22" s="28">
        <f t="shared" si="0"/>
        <v>35</v>
      </c>
    </row>
    <row r="23" spans="3:15" ht="18" x14ac:dyDescent="0.35">
      <c r="C23" s="26">
        <v>16</v>
      </c>
      <c r="D23" s="25" t="s">
        <v>49</v>
      </c>
      <c r="E23" s="64" t="s">
        <v>70</v>
      </c>
      <c r="F23" s="65"/>
      <c r="G23" s="65"/>
      <c r="H23" s="65"/>
      <c r="I23" s="65"/>
      <c r="J23" s="66"/>
      <c r="K23" s="26">
        <v>70</v>
      </c>
      <c r="L23" s="26">
        <v>70</v>
      </c>
      <c r="M23" s="26">
        <v>70</v>
      </c>
      <c r="N23" s="26">
        <v>70</v>
      </c>
      <c r="O23" s="28">
        <f t="shared" si="0"/>
        <v>70</v>
      </c>
    </row>
    <row r="24" spans="3:15" ht="18" x14ac:dyDescent="0.35">
      <c r="C24" s="26">
        <v>17</v>
      </c>
      <c r="D24" s="25" t="s">
        <v>50</v>
      </c>
      <c r="E24" s="74" t="s">
        <v>71</v>
      </c>
      <c r="F24" s="75"/>
      <c r="G24" s="75"/>
      <c r="H24" s="75"/>
      <c r="I24" s="75"/>
      <c r="J24" s="76"/>
      <c r="K24" s="26">
        <v>100</v>
      </c>
      <c r="L24" s="29">
        <v>100</v>
      </c>
      <c r="M24" s="29">
        <v>100</v>
      </c>
      <c r="N24" s="29">
        <v>100</v>
      </c>
      <c r="O24" s="28">
        <f t="shared" si="0"/>
        <v>100</v>
      </c>
    </row>
    <row r="25" spans="3:15" ht="18" x14ac:dyDescent="0.35">
      <c r="C25" s="25">
        <v>18</v>
      </c>
      <c r="D25" s="25" t="s">
        <v>51</v>
      </c>
      <c r="E25" s="64" t="s">
        <v>72</v>
      </c>
      <c r="F25" s="65"/>
      <c r="G25" s="65"/>
      <c r="H25" s="65"/>
      <c r="I25" s="65"/>
      <c r="J25" s="66"/>
      <c r="K25" s="26">
        <v>0</v>
      </c>
      <c r="L25" s="29">
        <v>70</v>
      </c>
      <c r="M25" s="29">
        <v>0</v>
      </c>
      <c r="N25" s="29">
        <v>0</v>
      </c>
      <c r="O25" s="28">
        <f t="shared" si="0"/>
        <v>17.5</v>
      </c>
    </row>
    <row r="26" spans="3:15" ht="18" x14ac:dyDescent="0.35">
      <c r="C26" s="25">
        <v>19</v>
      </c>
      <c r="D26" s="25" t="s">
        <v>52</v>
      </c>
      <c r="E26" s="64" t="s">
        <v>73</v>
      </c>
      <c r="F26" s="65"/>
      <c r="G26" s="65"/>
      <c r="H26" s="65"/>
      <c r="I26" s="65"/>
      <c r="J26" s="66"/>
      <c r="K26" s="26">
        <v>70</v>
      </c>
      <c r="L26" s="29">
        <v>0</v>
      </c>
      <c r="M26" s="29">
        <v>0</v>
      </c>
      <c r="N26" s="29">
        <v>0</v>
      </c>
      <c r="O26" s="28">
        <f t="shared" si="0"/>
        <v>17.5</v>
      </c>
    </row>
    <row r="27" spans="3:15" ht="18" x14ac:dyDescent="0.35">
      <c r="C27" s="26">
        <v>20</v>
      </c>
      <c r="D27" s="25" t="s">
        <v>53</v>
      </c>
      <c r="E27" s="64" t="s">
        <v>74</v>
      </c>
      <c r="F27" s="65"/>
      <c r="G27" s="65"/>
      <c r="H27" s="65"/>
      <c r="I27" s="65"/>
      <c r="J27" s="66"/>
      <c r="K27" s="55">
        <v>0</v>
      </c>
      <c r="L27" s="29">
        <v>0</v>
      </c>
      <c r="M27" s="29">
        <v>0</v>
      </c>
      <c r="N27" s="29">
        <v>0</v>
      </c>
      <c r="O27" s="28">
        <f t="shared" si="0"/>
        <v>0</v>
      </c>
    </row>
    <row r="28" spans="3:15" ht="18" x14ac:dyDescent="0.35">
      <c r="C28" s="26">
        <v>21</v>
      </c>
      <c r="D28" s="22" t="s">
        <v>54</v>
      </c>
      <c r="E28" s="64" t="s">
        <v>75</v>
      </c>
      <c r="F28" s="65"/>
      <c r="G28" s="65"/>
      <c r="H28" s="65"/>
      <c r="I28" s="65"/>
      <c r="J28" s="66"/>
      <c r="K28" s="56">
        <v>70</v>
      </c>
      <c r="L28" s="29">
        <v>0</v>
      </c>
      <c r="M28" s="29">
        <v>0</v>
      </c>
      <c r="N28" s="29">
        <v>70</v>
      </c>
      <c r="O28" s="28">
        <f t="shared" si="0"/>
        <v>35</v>
      </c>
    </row>
    <row r="29" spans="3:15" ht="18" x14ac:dyDescent="0.35">
      <c r="C29" s="26"/>
      <c r="D29" s="25"/>
      <c r="E29" s="71" t="s">
        <v>26</v>
      </c>
      <c r="F29" s="72"/>
      <c r="G29" s="72"/>
      <c r="H29" s="72"/>
      <c r="I29" s="72"/>
      <c r="J29" s="73"/>
      <c r="K29" s="41">
        <f>COUNTIF(K7:K22,"&gt;=49.47")</f>
        <v>13</v>
      </c>
      <c r="L29" s="38">
        <f>(K29*100)/19</f>
        <v>68.421052631578945</v>
      </c>
      <c r="M29" s="31"/>
      <c r="N29" s="31"/>
      <c r="O29" s="30"/>
    </row>
    <row r="30" spans="3:15" ht="18" x14ac:dyDescent="0.35">
      <c r="C30" s="22"/>
      <c r="D30" s="59"/>
      <c r="E30" s="59"/>
      <c r="F30" s="23"/>
      <c r="G30" s="22"/>
      <c r="H30" s="22"/>
      <c r="I30" s="60" t="s">
        <v>16</v>
      </c>
      <c r="J30" s="60"/>
      <c r="K30" s="32">
        <f>COUNTIF(K8:K28,"&gt;=70")</f>
        <v>17</v>
      </c>
      <c r="L30" s="32">
        <f t="shared" ref="L30:O30" si="2">COUNTIF(L8:L28,"&gt;=70")</f>
        <v>10</v>
      </c>
      <c r="M30" s="32">
        <f t="shared" si="2"/>
        <v>6</v>
      </c>
      <c r="N30" s="32">
        <f t="shared" si="2"/>
        <v>15</v>
      </c>
      <c r="O30" s="32">
        <f t="shared" si="2"/>
        <v>6</v>
      </c>
    </row>
    <row r="31" spans="3:15" ht="18" x14ac:dyDescent="0.35">
      <c r="C31" s="22"/>
      <c r="D31" s="59"/>
      <c r="E31" s="59"/>
      <c r="F31" s="20"/>
      <c r="G31" s="22"/>
      <c r="H31" s="22"/>
      <c r="I31" s="61" t="s">
        <v>17</v>
      </c>
      <c r="J31" s="61"/>
      <c r="K31" s="33">
        <f>COUNTIF(K8:K28,"&lt;70")</f>
        <v>4</v>
      </c>
      <c r="L31" s="33">
        <f t="shared" ref="L31:O31" si="3">COUNTIF(L8:L28,"&lt;70")</f>
        <v>11</v>
      </c>
      <c r="M31" s="33">
        <f t="shared" si="3"/>
        <v>15</v>
      </c>
      <c r="N31" s="33">
        <f t="shared" si="3"/>
        <v>6</v>
      </c>
      <c r="O31" s="33">
        <f t="shared" si="3"/>
        <v>15</v>
      </c>
    </row>
    <row r="32" spans="3:15" ht="18" x14ac:dyDescent="0.35">
      <c r="C32" s="22"/>
      <c r="D32" s="59"/>
      <c r="E32" s="59"/>
      <c r="F32" s="59"/>
      <c r="G32" s="22"/>
      <c r="H32" s="22"/>
      <c r="I32" s="61" t="s">
        <v>18</v>
      </c>
      <c r="J32" s="61"/>
      <c r="K32" s="33">
        <v>21</v>
      </c>
      <c r="L32" s="33">
        <v>21</v>
      </c>
      <c r="M32" s="33">
        <v>21</v>
      </c>
      <c r="N32" s="33">
        <v>21</v>
      </c>
      <c r="O32" s="33">
        <v>21</v>
      </c>
    </row>
    <row r="33" spans="3:15" ht="18" x14ac:dyDescent="0.35">
      <c r="C33" s="22"/>
      <c r="D33" s="59"/>
      <c r="E33" s="59"/>
      <c r="F33" s="23"/>
      <c r="G33" s="22"/>
      <c r="H33" s="22"/>
      <c r="I33" s="62" t="s">
        <v>13</v>
      </c>
      <c r="J33" s="62"/>
      <c r="K33" s="34">
        <f>K30/K32</f>
        <v>0.80952380952380953</v>
      </c>
      <c r="L33" s="34">
        <f>L30/L32</f>
        <v>0.47619047619047616</v>
      </c>
      <c r="M33" s="34">
        <f t="shared" ref="M33:N33" si="4">M30/M32</f>
        <v>0.2857142857142857</v>
      </c>
      <c r="N33" s="34">
        <f t="shared" si="4"/>
        <v>0.7142857142857143</v>
      </c>
      <c r="O33" s="34">
        <f>O30/O32</f>
        <v>0.2857142857142857</v>
      </c>
    </row>
    <row r="34" spans="3:15" ht="18" x14ac:dyDescent="0.35">
      <c r="C34" s="22"/>
      <c r="D34" s="59"/>
      <c r="E34" s="59"/>
      <c r="F34" s="23"/>
      <c r="G34" s="22"/>
      <c r="H34" s="22"/>
      <c r="I34" s="62" t="s">
        <v>14</v>
      </c>
      <c r="J34" s="62"/>
      <c r="K34" s="34">
        <f>K31/K32</f>
        <v>0.19047619047619047</v>
      </c>
      <c r="L34" s="34">
        <f t="shared" ref="L34:O34" si="5">L31/L32</f>
        <v>0.52380952380952384</v>
      </c>
      <c r="M34" s="34">
        <f t="shared" si="5"/>
        <v>0.7142857142857143</v>
      </c>
      <c r="N34" s="34">
        <f t="shared" si="5"/>
        <v>0.2857142857142857</v>
      </c>
      <c r="O34" s="34">
        <f t="shared" si="5"/>
        <v>0.7142857142857143</v>
      </c>
    </row>
    <row r="35" spans="3:15" ht="18" x14ac:dyDescent="0.35">
      <c r="C35" s="22"/>
      <c r="D35" s="59"/>
      <c r="E35" s="59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63"/>
      <c r="L37" s="63"/>
      <c r="M37" s="63"/>
      <c r="N37" s="63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58" t="s">
        <v>15</v>
      </c>
      <c r="L38" s="58"/>
      <c r="M38" s="58"/>
      <c r="N38" s="58"/>
      <c r="O38" s="22"/>
    </row>
  </sheetData>
  <sortState xmlns:xlrd2="http://schemas.microsoft.com/office/spreadsheetml/2017/richdata2" ref="E9:J26">
    <sortCondition ref="E9:E26"/>
  </sortState>
  <mergeCells count="42"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zoomScale="110" zoomScaleNormal="110" workbookViewId="0">
      <selection activeCell="P3" sqref="P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3.109375" customWidth="1"/>
    <col min="17" max="18" width="5.6640625" customWidth="1"/>
  </cols>
  <sheetData>
    <row r="1" spans="3:17" ht="15.6" x14ac:dyDescent="0.3">
      <c r="C1" s="80" t="s">
        <v>23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51"/>
      <c r="P1" s="2"/>
      <c r="Q1" s="2"/>
    </row>
    <row r="2" spans="3:17" x14ac:dyDescent="0.3">
      <c r="D2" s="81" t="s">
        <v>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7"/>
      <c r="P2" s="1"/>
      <c r="Q2" s="1"/>
    </row>
    <row r="3" spans="3:17" ht="18" x14ac:dyDescent="0.35">
      <c r="D3" t="s">
        <v>0</v>
      </c>
      <c r="E3" s="82" t="s">
        <v>28</v>
      </c>
      <c r="F3" s="82"/>
      <c r="G3" s="82"/>
      <c r="H3" s="82"/>
      <c r="J3" t="s">
        <v>1</v>
      </c>
      <c r="K3" s="83" t="s">
        <v>30</v>
      </c>
      <c r="L3" s="83"/>
      <c r="N3" t="s">
        <v>22</v>
      </c>
      <c r="P3" s="36">
        <v>45447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83" t="s">
        <v>33</v>
      </c>
      <c r="F5" s="83"/>
      <c r="G5" s="83"/>
      <c r="H5" s="83"/>
      <c r="J5" s="84" t="s">
        <v>19</v>
      </c>
      <c r="K5" s="84"/>
      <c r="L5" s="15" t="s">
        <v>27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85" t="s">
        <v>5</v>
      </c>
      <c r="F7" s="85"/>
      <c r="G7" s="85"/>
      <c r="H7" s="85"/>
      <c r="I7" s="85"/>
      <c r="J7" s="8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16">
        <v>1</v>
      </c>
      <c r="D8" s="3" t="s">
        <v>76</v>
      </c>
      <c r="E8" s="77" t="s">
        <v>93</v>
      </c>
      <c r="F8" s="78"/>
      <c r="G8" s="78"/>
      <c r="H8" s="78"/>
      <c r="I8" s="78"/>
      <c r="J8" s="79"/>
      <c r="K8" s="3">
        <v>70</v>
      </c>
      <c r="L8" s="16">
        <v>0</v>
      </c>
      <c r="M8" s="16">
        <v>0</v>
      </c>
      <c r="N8" s="16">
        <v>70</v>
      </c>
      <c r="O8" s="16"/>
      <c r="P8" s="35">
        <f>SUM(K8:N8)/4</f>
        <v>35</v>
      </c>
    </row>
    <row r="9" spans="3:17" ht="15.6" x14ac:dyDescent="0.3">
      <c r="C9" s="16">
        <f>C8+1</f>
        <v>2</v>
      </c>
      <c r="D9" s="3" t="s">
        <v>77</v>
      </c>
      <c r="E9" s="77" t="s">
        <v>94</v>
      </c>
      <c r="F9" s="78"/>
      <c r="G9" s="78"/>
      <c r="H9" s="78"/>
      <c r="I9" s="78"/>
      <c r="J9" s="79"/>
      <c r="K9" s="3">
        <v>70</v>
      </c>
      <c r="L9" s="16">
        <v>0</v>
      </c>
      <c r="M9" s="16">
        <v>0</v>
      </c>
      <c r="N9" s="16">
        <v>80</v>
      </c>
      <c r="O9" s="16"/>
      <c r="P9" s="35">
        <f t="shared" ref="P9:P32" si="0">SUM(K9:N9)/4</f>
        <v>37.5</v>
      </c>
    </row>
    <row r="10" spans="3:17" ht="15.6" x14ac:dyDescent="0.3">
      <c r="C10" s="16">
        <f t="shared" ref="C10:C30" si="1">C9+1</f>
        <v>3</v>
      </c>
      <c r="D10" s="3" t="s">
        <v>78</v>
      </c>
      <c r="E10" s="77" t="s">
        <v>95</v>
      </c>
      <c r="F10" s="78"/>
      <c r="G10" s="78"/>
      <c r="H10" s="78"/>
      <c r="I10" s="78"/>
      <c r="J10" s="79"/>
      <c r="K10">
        <v>72</v>
      </c>
      <c r="L10" s="16">
        <v>0</v>
      </c>
      <c r="M10" s="16">
        <v>73</v>
      </c>
      <c r="N10" s="16">
        <v>70</v>
      </c>
      <c r="O10" s="16"/>
      <c r="P10" s="35">
        <f t="shared" si="0"/>
        <v>53.75</v>
      </c>
    </row>
    <row r="11" spans="3:17" ht="15.6" x14ac:dyDescent="0.3">
      <c r="C11" s="16">
        <f t="shared" si="1"/>
        <v>4</v>
      </c>
      <c r="D11" s="3" t="s">
        <v>79</v>
      </c>
      <c r="E11" s="77" t="s">
        <v>96</v>
      </c>
      <c r="F11" s="78"/>
      <c r="G11" s="78"/>
      <c r="H11" s="78"/>
      <c r="I11" s="78"/>
      <c r="J11" s="79"/>
      <c r="K11" s="57">
        <v>70</v>
      </c>
      <c r="L11" s="16">
        <v>0</v>
      </c>
      <c r="M11" s="16">
        <v>0</v>
      </c>
      <c r="N11" s="16">
        <v>80</v>
      </c>
      <c r="O11" s="16"/>
      <c r="P11" s="35">
        <f t="shared" si="0"/>
        <v>37.5</v>
      </c>
    </row>
    <row r="12" spans="3:17" ht="15.6" x14ac:dyDescent="0.3">
      <c r="C12" s="16">
        <f t="shared" si="1"/>
        <v>5</v>
      </c>
      <c r="D12" s="3" t="s">
        <v>80</v>
      </c>
      <c r="E12" s="77" t="s">
        <v>97</v>
      </c>
      <c r="F12" s="78"/>
      <c r="G12" s="78"/>
      <c r="H12" s="78"/>
      <c r="I12" s="78"/>
      <c r="J12" s="79"/>
      <c r="K12" s="3">
        <v>70</v>
      </c>
      <c r="L12" s="16">
        <v>0</v>
      </c>
      <c r="M12" s="16">
        <v>0</v>
      </c>
      <c r="N12" s="16">
        <v>80</v>
      </c>
      <c r="O12" s="16"/>
      <c r="P12" s="35">
        <f t="shared" si="0"/>
        <v>37.5</v>
      </c>
    </row>
    <row r="13" spans="3:17" ht="15.6" x14ac:dyDescent="0.3">
      <c r="C13" s="16">
        <f t="shared" si="1"/>
        <v>6</v>
      </c>
      <c r="D13" s="3" t="s">
        <v>81</v>
      </c>
      <c r="E13" s="77" t="s">
        <v>98</v>
      </c>
      <c r="F13" s="78"/>
      <c r="G13" s="78"/>
      <c r="H13" s="78"/>
      <c r="I13" s="78"/>
      <c r="J13" s="79"/>
      <c r="K13" s="3">
        <v>70</v>
      </c>
      <c r="L13" s="16">
        <v>0</v>
      </c>
      <c r="M13" s="16">
        <v>0</v>
      </c>
      <c r="N13" s="16">
        <v>0</v>
      </c>
      <c r="O13" s="16"/>
      <c r="P13" s="35">
        <f t="shared" si="0"/>
        <v>17.5</v>
      </c>
    </row>
    <row r="14" spans="3:17" ht="15.6" x14ac:dyDescent="0.3">
      <c r="C14" s="16">
        <f t="shared" si="1"/>
        <v>7</v>
      </c>
      <c r="D14" s="3" t="s">
        <v>82</v>
      </c>
      <c r="E14" s="77" t="s">
        <v>99</v>
      </c>
      <c r="F14" s="78"/>
      <c r="G14" s="78"/>
      <c r="H14" s="78"/>
      <c r="I14" s="78"/>
      <c r="J14" s="79"/>
      <c r="K14" s="3">
        <v>70</v>
      </c>
      <c r="L14" s="16">
        <v>0</v>
      </c>
      <c r="M14" s="16">
        <v>0</v>
      </c>
      <c r="N14" s="16">
        <v>71</v>
      </c>
      <c r="O14" s="16"/>
      <c r="P14" s="35">
        <f t="shared" si="0"/>
        <v>35.25</v>
      </c>
    </row>
    <row r="15" spans="3:17" ht="15.6" x14ac:dyDescent="0.3">
      <c r="C15" s="16">
        <f t="shared" si="1"/>
        <v>8</v>
      </c>
      <c r="D15" s="3" t="s">
        <v>83</v>
      </c>
      <c r="E15" s="77" t="s">
        <v>100</v>
      </c>
      <c r="F15" s="78"/>
      <c r="G15" s="78"/>
      <c r="H15" s="78"/>
      <c r="I15" s="78"/>
      <c r="J15" s="79"/>
      <c r="K15" s="3">
        <v>70</v>
      </c>
      <c r="L15" s="16">
        <v>0</v>
      </c>
      <c r="M15" s="16">
        <v>0</v>
      </c>
      <c r="N15" s="16">
        <v>80</v>
      </c>
      <c r="O15" s="16"/>
      <c r="P15" s="35">
        <f t="shared" si="0"/>
        <v>37.5</v>
      </c>
    </row>
    <row r="16" spans="3:17" ht="15.6" x14ac:dyDescent="0.3">
      <c r="C16" s="16">
        <f t="shared" si="1"/>
        <v>9</v>
      </c>
      <c r="D16" s="3" t="s">
        <v>84</v>
      </c>
      <c r="E16" s="77" t="s">
        <v>101</v>
      </c>
      <c r="F16" s="78"/>
      <c r="G16" s="78"/>
      <c r="H16" s="78"/>
      <c r="I16" s="78"/>
      <c r="J16" s="79"/>
      <c r="K16" s="3">
        <v>70</v>
      </c>
      <c r="L16" s="16">
        <v>0</v>
      </c>
      <c r="M16" s="16">
        <v>0</v>
      </c>
      <c r="N16" s="16">
        <v>70</v>
      </c>
      <c r="O16" s="16"/>
      <c r="P16" s="35">
        <f t="shared" si="0"/>
        <v>35</v>
      </c>
    </row>
    <row r="17" spans="3:16" ht="15.6" x14ac:dyDescent="0.3">
      <c r="C17" s="16">
        <f t="shared" si="1"/>
        <v>10</v>
      </c>
      <c r="D17" t="s">
        <v>85</v>
      </c>
      <c r="E17" s="77" t="s">
        <v>102</v>
      </c>
      <c r="F17" s="78"/>
      <c r="G17" s="78"/>
      <c r="H17" s="78"/>
      <c r="I17" s="78"/>
      <c r="J17" s="79"/>
      <c r="K17" s="3">
        <v>70</v>
      </c>
      <c r="L17" s="16">
        <v>0</v>
      </c>
      <c r="M17" s="16">
        <v>0</v>
      </c>
      <c r="N17" s="16">
        <v>71</v>
      </c>
      <c r="O17" s="16"/>
      <c r="P17" s="35">
        <f t="shared" si="0"/>
        <v>35.25</v>
      </c>
    </row>
    <row r="18" spans="3:16" ht="15.6" x14ac:dyDescent="0.3">
      <c r="C18" s="16">
        <f t="shared" si="1"/>
        <v>11</v>
      </c>
      <c r="D18" t="s">
        <v>86</v>
      </c>
      <c r="E18" s="77" t="s">
        <v>103</v>
      </c>
      <c r="F18" s="78"/>
      <c r="G18" s="78"/>
      <c r="H18" s="78"/>
      <c r="I18" s="78"/>
      <c r="J18" s="79"/>
      <c r="K18" s="3">
        <v>70</v>
      </c>
      <c r="L18" s="16">
        <v>0</v>
      </c>
      <c r="M18" s="16">
        <v>0</v>
      </c>
      <c r="N18" s="16">
        <v>70</v>
      </c>
      <c r="O18" s="16"/>
      <c r="P18" s="35">
        <f t="shared" si="0"/>
        <v>35</v>
      </c>
    </row>
    <row r="19" spans="3:16" ht="15.6" x14ac:dyDescent="0.3">
      <c r="C19" s="16">
        <f t="shared" si="1"/>
        <v>12</v>
      </c>
      <c r="D19" t="s">
        <v>87</v>
      </c>
      <c r="E19" s="77" t="s">
        <v>104</v>
      </c>
      <c r="F19" s="78"/>
      <c r="G19" s="78"/>
      <c r="H19" s="78"/>
      <c r="I19" s="78"/>
      <c r="J19" s="79"/>
      <c r="K19" s="3">
        <v>78</v>
      </c>
      <c r="L19" s="16">
        <v>0</v>
      </c>
      <c r="M19" s="16">
        <v>0</v>
      </c>
      <c r="N19" s="16">
        <v>73</v>
      </c>
      <c r="O19" s="16"/>
      <c r="P19" s="35">
        <f t="shared" si="0"/>
        <v>37.75</v>
      </c>
    </row>
    <row r="20" spans="3:16" ht="15.6" x14ac:dyDescent="0.3">
      <c r="C20" s="16">
        <f t="shared" si="1"/>
        <v>13</v>
      </c>
      <c r="D20" t="s">
        <v>88</v>
      </c>
      <c r="E20" s="77" t="s">
        <v>105</v>
      </c>
      <c r="F20" s="78"/>
      <c r="G20" s="78"/>
      <c r="H20" s="78"/>
      <c r="I20" s="78"/>
      <c r="J20" s="79"/>
      <c r="K20" s="3">
        <v>70</v>
      </c>
      <c r="L20" s="16">
        <v>0</v>
      </c>
      <c r="M20" s="16">
        <v>0</v>
      </c>
      <c r="N20" s="16">
        <v>72</v>
      </c>
      <c r="O20" s="16"/>
      <c r="P20" s="35">
        <f t="shared" si="0"/>
        <v>35.5</v>
      </c>
    </row>
    <row r="21" spans="3:16" ht="15.6" x14ac:dyDescent="0.3">
      <c r="C21" s="16">
        <f t="shared" si="1"/>
        <v>14</v>
      </c>
      <c r="D21" t="s">
        <v>89</v>
      </c>
      <c r="E21" s="77" t="s">
        <v>106</v>
      </c>
      <c r="F21" s="78"/>
      <c r="G21" s="78"/>
      <c r="H21" s="78"/>
      <c r="I21" s="78"/>
      <c r="J21" s="79"/>
      <c r="K21" s="3">
        <v>70</v>
      </c>
      <c r="L21" s="16">
        <v>0</v>
      </c>
      <c r="M21" s="16">
        <v>70</v>
      </c>
      <c r="N21" s="16">
        <v>70</v>
      </c>
      <c r="O21" s="16"/>
      <c r="P21" s="35">
        <f t="shared" si="0"/>
        <v>52.5</v>
      </c>
    </row>
    <row r="22" spans="3:16" ht="15.6" x14ac:dyDescent="0.3">
      <c r="C22" s="16">
        <f t="shared" si="1"/>
        <v>15</v>
      </c>
      <c r="D22" t="s">
        <v>90</v>
      </c>
      <c r="E22" s="77" t="s">
        <v>107</v>
      </c>
      <c r="F22" s="78"/>
      <c r="G22" s="78"/>
      <c r="H22" s="78"/>
      <c r="I22" s="78"/>
      <c r="J22" s="79"/>
      <c r="K22" s="3">
        <v>70</v>
      </c>
      <c r="L22" s="16">
        <v>0</v>
      </c>
      <c r="M22" s="16">
        <v>0</v>
      </c>
      <c r="N22" s="16">
        <v>70</v>
      </c>
      <c r="O22" s="16"/>
      <c r="P22" s="35">
        <f t="shared" si="0"/>
        <v>35</v>
      </c>
    </row>
    <row r="23" spans="3:16" ht="15.6" x14ac:dyDescent="0.3">
      <c r="C23" s="16">
        <f t="shared" si="1"/>
        <v>16</v>
      </c>
      <c r="D23" t="s">
        <v>91</v>
      </c>
      <c r="E23" s="77" t="s">
        <v>108</v>
      </c>
      <c r="F23" s="78"/>
      <c r="G23" s="78"/>
      <c r="H23" s="78"/>
      <c r="I23" s="78"/>
      <c r="J23" s="79"/>
      <c r="K23" s="3">
        <v>70</v>
      </c>
      <c r="L23" s="16">
        <v>0</v>
      </c>
      <c r="M23" s="16">
        <v>0</v>
      </c>
      <c r="N23" s="16">
        <v>80</v>
      </c>
      <c r="O23" s="16"/>
      <c r="P23" s="35">
        <f t="shared" si="0"/>
        <v>37.5</v>
      </c>
    </row>
    <row r="24" spans="3:16" ht="15.6" x14ac:dyDescent="0.3">
      <c r="C24" s="16">
        <f t="shared" si="1"/>
        <v>17</v>
      </c>
      <c r="D24" t="s">
        <v>92</v>
      </c>
      <c r="E24" s="77" t="s">
        <v>109</v>
      </c>
      <c r="F24" s="78"/>
      <c r="G24" s="78"/>
      <c r="H24" s="78"/>
      <c r="I24" s="78"/>
      <c r="J24" s="79"/>
      <c r="K24">
        <v>70</v>
      </c>
      <c r="L24" s="16">
        <v>0</v>
      </c>
      <c r="M24" s="16">
        <v>0</v>
      </c>
      <c r="N24" s="16">
        <v>70</v>
      </c>
      <c r="O24" s="16"/>
      <c r="P24" s="35">
        <f t="shared" si="0"/>
        <v>35</v>
      </c>
    </row>
    <row r="25" spans="3:16" ht="15.6" x14ac:dyDescent="0.3">
      <c r="C25" s="16">
        <f t="shared" si="1"/>
        <v>18</v>
      </c>
      <c r="D25" s="16"/>
      <c r="E25" s="86"/>
      <c r="F25" s="86"/>
      <c r="G25" s="86"/>
      <c r="H25" s="86"/>
      <c r="I25" s="86"/>
      <c r="J25" s="86"/>
      <c r="K25" s="16"/>
      <c r="L25" s="16"/>
      <c r="M25" s="16"/>
      <c r="N25" s="16"/>
      <c r="O25" s="16"/>
      <c r="P25" s="35">
        <f t="shared" si="0"/>
        <v>0</v>
      </c>
    </row>
    <row r="26" spans="3:16" ht="15.6" x14ac:dyDescent="0.3">
      <c r="C26" s="16">
        <f t="shared" si="1"/>
        <v>19</v>
      </c>
      <c r="D26" s="16"/>
      <c r="E26" s="86"/>
      <c r="F26" s="86"/>
      <c r="G26" s="86"/>
      <c r="H26" s="86"/>
      <c r="I26" s="86"/>
      <c r="J26" s="86"/>
      <c r="K26" s="16"/>
      <c r="L26" s="16"/>
      <c r="M26" s="16"/>
      <c r="N26" s="16"/>
      <c r="O26" s="16"/>
      <c r="P26" s="35">
        <f t="shared" si="0"/>
        <v>0</v>
      </c>
    </row>
    <row r="27" spans="3:16" ht="15.6" x14ac:dyDescent="0.3">
      <c r="C27" s="16">
        <f t="shared" si="1"/>
        <v>20</v>
      </c>
      <c r="D27" s="16"/>
      <c r="E27" s="86"/>
      <c r="F27" s="86"/>
      <c r="G27" s="86"/>
      <c r="H27" s="86"/>
      <c r="I27" s="86"/>
      <c r="J27" s="86"/>
      <c r="K27" s="16"/>
      <c r="L27" s="16"/>
      <c r="M27" s="16"/>
      <c r="N27" s="16"/>
      <c r="O27" s="16"/>
      <c r="P27" s="35">
        <f t="shared" si="0"/>
        <v>0</v>
      </c>
    </row>
    <row r="28" spans="3:16" ht="15.6" x14ac:dyDescent="0.3">
      <c r="C28" s="16">
        <f t="shared" si="1"/>
        <v>21</v>
      </c>
      <c r="D28" s="16"/>
      <c r="E28" s="86"/>
      <c r="F28" s="86"/>
      <c r="G28" s="86"/>
      <c r="H28" s="86"/>
      <c r="I28" s="86"/>
      <c r="J28" s="86"/>
      <c r="K28" s="16"/>
      <c r="L28" s="16"/>
      <c r="M28" s="16"/>
      <c r="N28" s="16"/>
      <c r="O28" s="16"/>
      <c r="P28" s="35">
        <f t="shared" si="0"/>
        <v>0</v>
      </c>
    </row>
    <row r="29" spans="3:16" ht="15.6" x14ac:dyDescent="0.3">
      <c r="C29" s="16">
        <f t="shared" si="1"/>
        <v>22</v>
      </c>
      <c r="D29" s="16"/>
      <c r="E29" s="86"/>
      <c r="F29" s="86"/>
      <c r="G29" s="86"/>
      <c r="H29" s="86"/>
      <c r="I29" s="86"/>
      <c r="J29" s="86"/>
      <c r="K29" s="16"/>
      <c r="L29" s="16"/>
      <c r="M29" s="16"/>
      <c r="N29" s="16"/>
      <c r="O29" s="16"/>
      <c r="P29" s="35">
        <f t="shared" si="0"/>
        <v>0</v>
      </c>
    </row>
    <row r="30" spans="3:16" ht="15.6" x14ac:dyDescent="0.3">
      <c r="C30" s="16">
        <f t="shared" si="1"/>
        <v>23</v>
      </c>
      <c r="D30" s="16"/>
      <c r="E30" s="86"/>
      <c r="F30" s="86"/>
      <c r="G30" s="86"/>
      <c r="H30" s="86"/>
      <c r="I30" s="86"/>
      <c r="J30" s="86"/>
      <c r="K30" s="16"/>
      <c r="L30" s="16"/>
      <c r="M30" s="16"/>
      <c r="N30" s="16"/>
      <c r="O30" s="16"/>
      <c r="P30" s="35">
        <f t="shared" si="0"/>
        <v>0</v>
      </c>
    </row>
    <row r="31" spans="3:16" ht="15.6" x14ac:dyDescent="0.3">
      <c r="C31" s="16"/>
      <c r="D31" s="16"/>
      <c r="E31" s="86"/>
      <c r="F31" s="86"/>
      <c r="G31" s="86"/>
      <c r="H31" s="86"/>
      <c r="I31" s="86"/>
      <c r="J31" s="86"/>
      <c r="K31" s="16"/>
      <c r="L31" s="16"/>
      <c r="M31" s="16"/>
      <c r="N31" s="16"/>
      <c r="O31" s="16"/>
      <c r="P31" s="35">
        <f t="shared" si="0"/>
        <v>0</v>
      </c>
    </row>
    <row r="32" spans="3:16" ht="15.6" x14ac:dyDescent="0.3">
      <c r="C32" s="16"/>
      <c r="D32" s="16"/>
      <c r="E32" s="86"/>
      <c r="F32" s="86"/>
      <c r="G32" s="86"/>
      <c r="H32" s="86"/>
      <c r="I32" s="86"/>
      <c r="J32" s="86"/>
      <c r="K32" s="16"/>
      <c r="L32" s="16"/>
      <c r="M32" s="16"/>
      <c r="N32" s="16"/>
      <c r="O32" s="16"/>
      <c r="P32" s="35">
        <f t="shared" si="0"/>
        <v>0</v>
      </c>
    </row>
    <row r="33" spans="3:16" ht="15.6" x14ac:dyDescent="0.3">
      <c r="C33" s="16"/>
      <c r="D33" s="16"/>
      <c r="E33" s="86"/>
      <c r="F33" s="86"/>
      <c r="G33" s="86"/>
      <c r="H33" s="86"/>
      <c r="I33" s="86"/>
      <c r="J33" s="86"/>
      <c r="K33" s="16"/>
      <c r="L33" s="16"/>
      <c r="M33" s="16"/>
      <c r="N33" s="16"/>
      <c r="O33" s="16"/>
      <c r="P33" s="50"/>
    </row>
    <row r="34" spans="3:16" ht="15.6" x14ac:dyDescent="0.3">
      <c r="C34" s="16"/>
      <c r="D34" s="16"/>
      <c r="E34" s="86"/>
      <c r="F34" s="86"/>
      <c r="G34" s="86"/>
      <c r="H34" s="86"/>
      <c r="I34" s="86"/>
      <c r="J34" s="86"/>
      <c r="K34" s="16"/>
      <c r="L34" s="16"/>
      <c r="M34" s="16"/>
      <c r="N34" s="16"/>
      <c r="O34" s="16"/>
      <c r="P34" s="50"/>
    </row>
    <row r="35" spans="3:16" ht="15.6" x14ac:dyDescent="0.3">
      <c r="C35" s="16"/>
      <c r="D35" s="16"/>
      <c r="E35" s="86"/>
      <c r="F35" s="86"/>
      <c r="G35" s="86"/>
      <c r="H35" s="86"/>
      <c r="I35" s="86"/>
      <c r="J35" s="86"/>
      <c r="K35" s="16"/>
      <c r="L35" s="16"/>
      <c r="M35" s="16"/>
      <c r="N35" s="16"/>
      <c r="O35" s="16"/>
      <c r="P35" s="50"/>
    </row>
    <row r="36" spans="3:16" ht="15.6" x14ac:dyDescent="0.3">
      <c r="C36" s="16"/>
      <c r="D36" s="16"/>
      <c r="E36" s="86"/>
      <c r="F36" s="86"/>
      <c r="G36" s="86"/>
      <c r="H36" s="86"/>
      <c r="I36" s="86"/>
      <c r="J36" s="86"/>
      <c r="K36" s="16"/>
      <c r="L36" s="16"/>
      <c r="M36" s="16"/>
      <c r="N36" s="16"/>
      <c r="O36" s="16"/>
      <c r="P36" s="50"/>
    </row>
    <row r="37" spans="3:16" ht="18" x14ac:dyDescent="0.35">
      <c r="C37" s="42"/>
      <c r="D37" s="43"/>
      <c r="E37" s="87" t="s">
        <v>26</v>
      </c>
      <c r="F37" s="88"/>
      <c r="G37" s="88"/>
      <c r="H37" s="88"/>
      <c r="I37" s="88"/>
      <c r="J37" s="89"/>
      <c r="K37" s="38">
        <f>COUNTIF(K7:K36,"&gt;=78")</f>
        <v>1</v>
      </c>
      <c r="L37" s="38">
        <f>COUNTIF(L7:L36,"&gt;=87")</f>
        <v>0</v>
      </c>
      <c r="M37" s="43"/>
      <c r="N37" s="43"/>
      <c r="O37" s="43"/>
      <c r="P37" s="44"/>
    </row>
    <row r="38" spans="3:16" x14ac:dyDescent="0.3">
      <c r="D38" s="84"/>
      <c r="E38" s="84"/>
      <c r="F38" s="1"/>
      <c r="I38" s="90" t="s">
        <v>16</v>
      </c>
      <c r="J38" s="90"/>
      <c r="K38" s="10">
        <f>COUNTIF(K8:K31,"&gt;=70")</f>
        <v>17</v>
      </c>
      <c r="L38" s="10">
        <f>COUNTIF(L8:L36,"&gt;=70")</f>
        <v>0</v>
      </c>
      <c r="M38" s="10">
        <f>COUNTIF(M8:M37,"&gt;=70")</f>
        <v>2</v>
      </c>
      <c r="N38" s="10">
        <f>COUNTIF(N8:N37,"&gt;=70")</f>
        <v>16</v>
      </c>
      <c r="O38" s="10"/>
      <c r="P38" s="14"/>
    </row>
    <row r="39" spans="3:16" x14ac:dyDescent="0.3">
      <c r="D39" s="84"/>
      <c r="E39" s="84"/>
      <c r="F39" s="7"/>
      <c r="I39" s="91" t="s">
        <v>17</v>
      </c>
      <c r="J39" s="91"/>
      <c r="K39" s="11">
        <f>COUNTIF(K8:K31,"&lt;70")</f>
        <v>0</v>
      </c>
      <c r="L39" s="11">
        <f>COUNTIF(L8:L36,"&lt;70")</f>
        <v>17</v>
      </c>
      <c r="M39" s="11">
        <f>COUNTIF(M8:M37,"&lt;70")</f>
        <v>15</v>
      </c>
      <c r="N39" s="11">
        <f>COUNTIF(N8:N37,"&lt;70")</f>
        <v>1</v>
      </c>
      <c r="O39" s="11"/>
      <c r="P39" s="11"/>
    </row>
    <row r="40" spans="3:16" x14ac:dyDescent="0.3">
      <c r="D40" s="84"/>
      <c r="E40" s="84"/>
      <c r="F40" s="84"/>
      <c r="I40" s="91" t="s">
        <v>18</v>
      </c>
      <c r="J40" s="91"/>
      <c r="K40" s="11">
        <v>17</v>
      </c>
      <c r="L40" s="11">
        <f>COUNT(L8:L36)</f>
        <v>17</v>
      </c>
      <c r="M40" s="11">
        <f>COUNT(M8:M37)</f>
        <v>17</v>
      </c>
      <c r="N40" s="11">
        <f>COUNT(N8:N37)</f>
        <v>17</v>
      </c>
      <c r="O40" s="11"/>
      <c r="P40" s="11"/>
    </row>
    <row r="41" spans="3:16" x14ac:dyDescent="0.3">
      <c r="D41" s="84"/>
      <c r="E41" s="84"/>
      <c r="F41" s="1"/>
      <c r="I41" s="94" t="s">
        <v>13</v>
      </c>
      <c r="J41" s="94"/>
      <c r="K41" s="12">
        <f>K38/K40</f>
        <v>1</v>
      </c>
      <c r="L41" s="13">
        <f t="shared" ref="L41:P41" si="2">L38/L40</f>
        <v>0</v>
      </c>
      <c r="M41" s="13">
        <f t="shared" si="2"/>
        <v>0.11764705882352941</v>
      </c>
      <c r="N41" s="13">
        <f t="shared" si="2"/>
        <v>0.94117647058823528</v>
      </c>
      <c r="O41" s="13"/>
      <c r="P41" s="13" t="e">
        <f t="shared" si="2"/>
        <v>#DIV/0!</v>
      </c>
    </row>
    <row r="42" spans="3:16" x14ac:dyDescent="0.3">
      <c r="D42" s="84"/>
      <c r="E42" s="84"/>
      <c r="F42" s="1"/>
      <c r="I42" s="94" t="s">
        <v>14</v>
      </c>
      <c r="J42" s="94"/>
      <c r="K42" s="12">
        <f>K39/K40</f>
        <v>0</v>
      </c>
      <c r="L42" s="12">
        <f t="shared" ref="L42:P42" si="3">L39/L40</f>
        <v>1</v>
      </c>
      <c r="M42" s="13">
        <f t="shared" si="3"/>
        <v>0.88235294117647056</v>
      </c>
      <c r="N42" s="13">
        <f t="shared" si="3"/>
        <v>5.8823529411764705E-2</v>
      </c>
      <c r="O42" s="13"/>
      <c r="P42" s="13" t="e">
        <f t="shared" si="3"/>
        <v>#DIV/0!</v>
      </c>
    </row>
    <row r="43" spans="3:16" x14ac:dyDescent="0.3">
      <c r="D43" s="84"/>
      <c r="E43" s="84"/>
      <c r="F43" s="7"/>
    </row>
    <row r="44" spans="3:16" x14ac:dyDescent="0.3">
      <c r="D44" s="1"/>
      <c r="E44" s="1"/>
      <c r="F44" s="7"/>
    </row>
    <row r="45" spans="3:16" x14ac:dyDescent="0.3">
      <c r="K45" s="92"/>
      <c r="L45" s="92"/>
      <c r="M45" s="92"/>
      <c r="N45" s="92"/>
      <c r="O45" s="1"/>
    </row>
    <row r="46" spans="3:16" x14ac:dyDescent="0.3">
      <c r="K46" s="93" t="s">
        <v>15</v>
      </c>
      <c r="L46" s="93"/>
      <c r="M46" s="93"/>
      <c r="N46" s="93"/>
      <c r="O46" s="7"/>
    </row>
  </sheetData>
  <sortState xmlns:xlrd2="http://schemas.microsoft.com/office/spreadsheetml/2017/richdata2"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S10" sqref="S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80" t="s">
        <v>23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51"/>
      <c r="P1" s="2"/>
      <c r="Q1" s="2"/>
    </row>
    <row r="2" spans="3:17" x14ac:dyDescent="0.3">
      <c r="D2" s="81" t="s">
        <v>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7"/>
      <c r="P2" s="1"/>
      <c r="Q2" s="1"/>
    </row>
    <row r="3" spans="3:17" ht="18" x14ac:dyDescent="0.35">
      <c r="D3" t="s">
        <v>0</v>
      </c>
      <c r="E3" s="95" t="s">
        <v>189</v>
      </c>
      <c r="F3" s="95"/>
      <c r="G3" s="95"/>
      <c r="H3" s="95"/>
      <c r="J3" t="s">
        <v>1</v>
      </c>
      <c r="K3" s="96" t="s">
        <v>187</v>
      </c>
      <c r="L3" s="96"/>
      <c r="N3" t="s">
        <v>2</v>
      </c>
      <c r="P3" s="36">
        <v>45447</v>
      </c>
    </row>
    <row r="4" spans="3:17" ht="6.75" customHeight="1" x14ac:dyDescent="0.3"/>
    <row r="5" spans="3:17" x14ac:dyDescent="0.3">
      <c r="D5" t="s">
        <v>3</v>
      </c>
      <c r="E5" s="96" t="s">
        <v>186</v>
      </c>
      <c r="F5" s="96"/>
      <c r="G5" s="96"/>
      <c r="H5" s="96"/>
      <c r="J5" s="84" t="s">
        <v>19</v>
      </c>
      <c r="K5" s="84"/>
      <c r="L5" s="15" t="s">
        <v>29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85" t="s">
        <v>5</v>
      </c>
      <c r="F7" s="85"/>
      <c r="G7" s="85"/>
      <c r="H7" s="85"/>
      <c r="I7" s="85"/>
      <c r="J7" s="8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156</v>
      </c>
      <c r="E8" s="77" t="s">
        <v>190</v>
      </c>
      <c r="F8" s="78"/>
      <c r="G8" s="78"/>
      <c r="H8" s="78"/>
      <c r="I8" s="78"/>
      <c r="J8" s="79"/>
      <c r="K8" s="3">
        <v>90</v>
      </c>
      <c r="L8" s="16">
        <v>100</v>
      </c>
      <c r="M8" s="16">
        <v>100</v>
      </c>
      <c r="N8" s="16">
        <v>0</v>
      </c>
      <c r="O8" s="16">
        <v>90</v>
      </c>
      <c r="P8" s="35">
        <f>SUM(K8:O8)/5</f>
        <v>76</v>
      </c>
    </row>
    <row r="9" spans="3:17" ht="15.6" x14ac:dyDescent="0.3">
      <c r="C9" s="6">
        <f>C8+1</f>
        <v>2</v>
      </c>
      <c r="D9" s="3" t="s">
        <v>157</v>
      </c>
      <c r="E9" s="77" t="s">
        <v>191</v>
      </c>
      <c r="F9" s="78"/>
      <c r="G9" s="78"/>
      <c r="H9" s="78"/>
      <c r="I9" s="78"/>
      <c r="J9" s="79"/>
      <c r="K9" s="3">
        <v>0</v>
      </c>
      <c r="L9" s="16">
        <v>0</v>
      </c>
      <c r="M9" s="16">
        <v>0</v>
      </c>
      <c r="N9" s="16">
        <v>0</v>
      </c>
      <c r="O9" s="16">
        <v>80</v>
      </c>
      <c r="P9" s="35">
        <f t="shared" ref="P9:P37" si="0">SUM(K9:O9)/5</f>
        <v>16</v>
      </c>
    </row>
    <row r="10" spans="3:17" ht="15.6" x14ac:dyDescent="0.3">
      <c r="C10" s="6">
        <f t="shared" ref="C10:C40" si="1">C9+1</f>
        <v>3</v>
      </c>
      <c r="D10" s="3" t="s">
        <v>158</v>
      </c>
      <c r="E10" s="77" t="s">
        <v>192</v>
      </c>
      <c r="F10" s="78"/>
      <c r="G10" s="78"/>
      <c r="H10" s="78"/>
      <c r="I10" s="78"/>
      <c r="J10" s="79"/>
      <c r="K10" s="3">
        <v>0</v>
      </c>
      <c r="L10" s="16">
        <v>0</v>
      </c>
      <c r="M10" s="16">
        <v>0</v>
      </c>
      <c r="N10" s="16">
        <v>0</v>
      </c>
      <c r="O10" s="16">
        <v>80</v>
      </c>
      <c r="P10" s="35">
        <f t="shared" si="0"/>
        <v>16</v>
      </c>
    </row>
    <row r="11" spans="3:17" ht="15.6" x14ac:dyDescent="0.3">
      <c r="C11" s="6">
        <f t="shared" si="1"/>
        <v>4</v>
      </c>
      <c r="D11" s="3" t="s">
        <v>159</v>
      </c>
      <c r="E11" s="77" t="s">
        <v>193</v>
      </c>
      <c r="F11" s="78"/>
      <c r="G11" s="78"/>
      <c r="H11" s="78"/>
      <c r="I11" s="78"/>
      <c r="J11" s="79"/>
      <c r="K11" s="3">
        <v>0</v>
      </c>
      <c r="L11" s="16">
        <v>0</v>
      </c>
      <c r="M11" s="16">
        <v>0</v>
      </c>
      <c r="N11" s="16">
        <v>0</v>
      </c>
      <c r="O11" s="16">
        <v>80</v>
      </c>
      <c r="P11" s="35">
        <f t="shared" si="0"/>
        <v>16</v>
      </c>
    </row>
    <row r="12" spans="3:17" ht="15.6" x14ac:dyDescent="0.3">
      <c r="C12" s="6">
        <f t="shared" si="1"/>
        <v>5</v>
      </c>
      <c r="D12" s="3" t="s">
        <v>160</v>
      </c>
      <c r="E12" s="77" t="s">
        <v>194</v>
      </c>
      <c r="F12" s="78"/>
      <c r="G12" s="78"/>
      <c r="H12" s="78"/>
      <c r="I12" s="78"/>
      <c r="J12" s="79"/>
      <c r="K12" s="57">
        <v>74</v>
      </c>
      <c r="L12" s="16">
        <v>75</v>
      </c>
      <c r="M12" s="16">
        <v>0</v>
      </c>
      <c r="N12" s="16">
        <v>0</v>
      </c>
      <c r="O12" s="16">
        <v>80</v>
      </c>
      <c r="P12" s="35">
        <f t="shared" si="0"/>
        <v>45.8</v>
      </c>
    </row>
    <row r="13" spans="3:17" ht="15.6" x14ac:dyDescent="0.3">
      <c r="C13" s="6">
        <f t="shared" si="1"/>
        <v>6</v>
      </c>
      <c r="D13" s="3" t="s">
        <v>161</v>
      </c>
      <c r="E13" s="77" t="s">
        <v>195</v>
      </c>
      <c r="F13" s="78"/>
      <c r="G13" s="78"/>
      <c r="H13" s="78"/>
      <c r="I13" s="78"/>
      <c r="J13" s="79"/>
      <c r="K13" s="3">
        <v>0</v>
      </c>
      <c r="L13" s="16">
        <v>0</v>
      </c>
      <c r="M13" s="16">
        <v>0</v>
      </c>
      <c r="N13" s="16">
        <v>0</v>
      </c>
      <c r="O13" s="16">
        <v>80</v>
      </c>
      <c r="P13" s="35">
        <f t="shared" si="0"/>
        <v>16</v>
      </c>
    </row>
    <row r="14" spans="3:17" ht="15.6" x14ac:dyDescent="0.3">
      <c r="C14" s="6">
        <f t="shared" si="1"/>
        <v>7</v>
      </c>
      <c r="D14" s="3" t="s">
        <v>162</v>
      </c>
      <c r="E14" s="77" t="s">
        <v>196</v>
      </c>
      <c r="F14" s="78"/>
      <c r="G14" s="78"/>
      <c r="H14" s="78"/>
      <c r="I14" s="78"/>
      <c r="J14" s="79"/>
      <c r="K14" s="3">
        <v>0</v>
      </c>
      <c r="L14" s="16">
        <v>0</v>
      </c>
      <c r="M14" s="16">
        <v>70</v>
      </c>
      <c r="N14" s="16">
        <v>0</v>
      </c>
      <c r="O14" s="16">
        <v>80</v>
      </c>
      <c r="P14" s="35">
        <f t="shared" si="0"/>
        <v>30</v>
      </c>
    </row>
    <row r="15" spans="3:17" ht="15.6" x14ac:dyDescent="0.3">
      <c r="C15" s="6">
        <f t="shared" si="1"/>
        <v>8</v>
      </c>
      <c r="D15" s="3" t="s">
        <v>163</v>
      </c>
      <c r="E15" s="77" t="s">
        <v>197</v>
      </c>
      <c r="F15" s="78"/>
      <c r="G15" s="78"/>
      <c r="H15" s="78"/>
      <c r="I15" s="78"/>
      <c r="J15" s="79"/>
      <c r="K15" s="57">
        <v>74</v>
      </c>
      <c r="L15" s="16">
        <v>0</v>
      </c>
      <c r="M15" s="16">
        <v>0</v>
      </c>
      <c r="N15" s="16">
        <v>0</v>
      </c>
      <c r="O15" s="16">
        <v>80</v>
      </c>
      <c r="P15" s="35">
        <f t="shared" si="0"/>
        <v>30.8</v>
      </c>
    </row>
    <row r="16" spans="3:17" ht="15.6" x14ac:dyDescent="0.3">
      <c r="C16" s="6">
        <f t="shared" si="1"/>
        <v>9</v>
      </c>
      <c r="D16" s="3" t="s">
        <v>164</v>
      </c>
      <c r="E16" s="77" t="s">
        <v>198</v>
      </c>
      <c r="F16" s="78"/>
      <c r="G16" s="78"/>
      <c r="H16" s="78"/>
      <c r="I16" s="78"/>
      <c r="J16" s="79"/>
      <c r="K16" s="3">
        <v>0</v>
      </c>
      <c r="L16" s="16">
        <v>0</v>
      </c>
      <c r="M16" s="16">
        <v>0</v>
      </c>
      <c r="N16" s="16">
        <v>0</v>
      </c>
      <c r="O16" s="16">
        <v>80</v>
      </c>
      <c r="P16" s="35">
        <f t="shared" si="0"/>
        <v>16</v>
      </c>
    </row>
    <row r="17" spans="3:16" ht="15.6" x14ac:dyDescent="0.3">
      <c r="C17" s="6">
        <f t="shared" si="1"/>
        <v>10</v>
      </c>
      <c r="D17" s="3" t="s">
        <v>165</v>
      </c>
      <c r="E17" s="77" t="s">
        <v>199</v>
      </c>
      <c r="F17" s="78"/>
      <c r="G17" s="78"/>
      <c r="H17" s="78"/>
      <c r="I17" s="78"/>
      <c r="J17" s="79"/>
      <c r="K17" s="3">
        <v>0</v>
      </c>
      <c r="L17" s="16">
        <v>0</v>
      </c>
      <c r="M17" s="16">
        <v>0</v>
      </c>
      <c r="N17" s="16">
        <v>0</v>
      </c>
      <c r="O17" s="16">
        <v>80</v>
      </c>
      <c r="P17" s="35">
        <f t="shared" si="0"/>
        <v>16</v>
      </c>
    </row>
    <row r="18" spans="3:16" ht="15.6" x14ac:dyDescent="0.3">
      <c r="C18" s="6">
        <f t="shared" si="1"/>
        <v>11</v>
      </c>
      <c r="D18" s="3" t="s">
        <v>166</v>
      </c>
      <c r="E18" s="77" t="s">
        <v>200</v>
      </c>
      <c r="F18" s="78"/>
      <c r="G18" s="78"/>
      <c r="H18" s="78"/>
      <c r="I18" s="78"/>
      <c r="J18" s="79"/>
      <c r="K18" s="3">
        <v>0</v>
      </c>
      <c r="L18" s="16">
        <v>0</v>
      </c>
      <c r="M18" s="16">
        <v>0</v>
      </c>
      <c r="N18" s="16">
        <v>0</v>
      </c>
      <c r="O18" s="16">
        <v>0</v>
      </c>
      <c r="P18" s="35">
        <f t="shared" si="0"/>
        <v>0</v>
      </c>
    </row>
    <row r="19" spans="3:16" ht="15.6" x14ac:dyDescent="0.3">
      <c r="C19" s="6">
        <f t="shared" si="1"/>
        <v>12</v>
      </c>
      <c r="D19" s="3" t="s">
        <v>167</v>
      </c>
      <c r="E19" s="77" t="s">
        <v>201</v>
      </c>
      <c r="F19" s="78"/>
      <c r="G19" s="78"/>
      <c r="H19" s="78"/>
      <c r="I19" s="78"/>
      <c r="J19" s="79"/>
      <c r="K19" s="3">
        <v>0</v>
      </c>
      <c r="L19" s="16">
        <v>0</v>
      </c>
      <c r="M19" s="16">
        <v>80</v>
      </c>
      <c r="N19" s="16">
        <v>0</v>
      </c>
      <c r="O19" s="16">
        <v>80</v>
      </c>
      <c r="P19" s="35">
        <f t="shared" si="0"/>
        <v>32</v>
      </c>
    </row>
    <row r="20" spans="3:16" ht="15.6" x14ac:dyDescent="0.3">
      <c r="C20" s="6">
        <f t="shared" si="1"/>
        <v>13</v>
      </c>
      <c r="D20" s="3" t="s">
        <v>168</v>
      </c>
      <c r="E20" s="77" t="s">
        <v>202</v>
      </c>
      <c r="F20" s="78"/>
      <c r="G20" s="78"/>
      <c r="H20" s="78"/>
      <c r="I20" s="78"/>
      <c r="J20" s="79"/>
      <c r="K20" s="57">
        <v>90</v>
      </c>
      <c r="L20" s="16">
        <v>86</v>
      </c>
      <c r="M20" s="16">
        <v>76</v>
      </c>
      <c r="N20" s="16">
        <v>0</v>
      </c>
      <c r="O20" s="16">
        <v>80</v>
      </c>
      <c r="P20" s="35">
        <f t="shared" si="0"/>
        <v>66.400000000000006</v>
      </c>
    </row>
    <row r="21" spans="3:16" ht="15.6" x14ac:dyDescent="0.3">
      <c r="C21" s="6">
        <f t="shared" si="1"/>
        <v>14</v>
      </c>
      <c r="D21" s="3" t="s">
        <v>169</v>
      </c>
      <c r="E21" s="77" t="s">
        <v>203</v>
      </c>
      <c r="F21" s="78"/>
      <c r="G21" s="78"/>
      <c r="H21" s="78"/>
      <c r="I21" s="78"/>
      <c r="J21" s="79"/>
      <c r="K21" s="3">
        <v>0</v>
      </c>
      <c r="L21" s="16">
        <v>73</v>
      </c>
      <c r="M21" s="16">
        <v>0</v>
      </c>
      <c r="N21" s="16">
        <v>0</v>
      </c>
      <c r="O21" s="16">
        <v>80</v>
      </c>
      <c r="P21" s="35">
        <f t="shared" si="0"/>
        <v>30.6</v>
      </c>
    </row>
    <row r="22" spans="3:16" ht="15.6" x14ac:dyDescent="0.3">
      <c r="C22" s="6">
        <f t="shared" si="1"/>
        <v>15</v>
      </c>
      <c r="D22" s="3" t="s">
        <v>170</v>
      </c>
      <c r="E22" s="77" t="s">
        <v>204</v>
      </c>
      <c r="F22" s="78"/>
      <c r="G22" s="78"/>
      <c r="H22" s="78"/>
      <c r="I22" s="78"/>
      <c r="J22" s="79"/>
      <c r="K22" s="57">
        <v>0</v>
      </c>
      <c r="L22" s="16">
        <v>0</v>
      </c>
      <c r="M22" s="16">
        <v>0</v>
      </c>
      <c r="N22" s="16">
        <v>0</v>
      </c>
      <c r="O22" s="16">
        <v>80</v>
      </c>
      <c r="P22" s="35">
        <f t="shared" si="0"/>
        <v>16</v>
      </c>
    </row>
    <row r="23" spans="3:16" ht="15.6" x14ac:dyDescent="0.3">
      <c r="C23" s="6">
        <f t="shared" si="1"/>
        <v>16</v>
      </c>
      <c r="D23" s="3" t="s">
        <v>171</v>
      </c>
      <c r="E23" s="77" t="s">
        <v>205</v>
      </c>
      <c r="F23" s="78"/>
      <c r="G23" s="78"/>
      <c r="H23" s="78"/>
      <c r="I23" s="78"/>
      <c r="J23" s="79"/>
      <c r="K23" s="3">
        <v>0</v>
      </c>
      <c r="L23" s="16">
        <v>0</v>
      </c>
      <c r="M23" s="16">
        <v>0</v>
      </c>
      <c r="N23" s="16">
        <v>0</v>
      </c>
      <c r="O23" s="16">
        <v>80</v>
      </c>
      <c r="P23" s="35">
        <f t="shared" si="0"/>
        <v>16</v>
      </c>
    </row>
    <row r="24" spans="3:16" ht="15.6" x14ac:dyDescent="0.3">
      <c r="C24" s="6">
        <f t="shared" si="1"/>
        <v>17</v>
      </c>
      <c r="D24" s="57" t="s">
        <v>172</v>
      </c>
      <c r="E24" s="97" t="s">
        <v>206</v>
      </c>
      <c r="F24" s="98"/>
      <c r="G24" s="98"/>
      <c r="H24" s="98"/>
      <c r="I24" s="98"/>
      <c r="J24" s="99"/>
      <c r="K24" s="3">
        <v>0</v>
      </c>
      <c r="L24" s="18">
        <v>0</v>
      </c>
      <c r="M24" s="18">
        <v>0</v>
      </c>
      <c r="N24" s="18">
        <v>0</v>
      </c>
      <c r="O24" s="16">
        <v>80</v>
      </c>
      <c r="P24" s="35">
        <f t="shared" si="0"/>
        <v>16</v>
      </c>
    </row>
    <row r="25" spans="3:16" ht="15.6" x14ac:dyDescent="0.3">
      <c r="C25" s="6">
        <f t="shared" si="1"/>
        <v>18</v>
      </c>
      <c r="D25" s="3" t="s">
        <v>173</v>
      </c>
      <c r="E25" s="100" t="s">
        <v>207</v>
      </c>
      <c r="F25" s="101"/>
      <c r="G25" s="101"/>
      <c r="H25" s="101"/>
      <c r="I25" s="101"/>
      <c r="J25" s="102"/>
      <c r="K25" s="57">
        <v>0</v>
      </c>
      <c r="L25" s="18">
        <v>0</v>
      </c>
      <c r="M25" s="18">
        <v>0</v>
      </c>
      <c r="N25" s="18">
        <v>0</v>
      </c>
      <c r="O25" s="16">
        <v>80</v>
      </c>
      <c r="P25" s="35">
        <f t="shared" si="0"/>
        <v>16</v>
      </c>
    </row>
    <row r="26" spans="3:16" ht="15.6" x14ac:dyDescent="0.3">
      <c r="C26" s="6">
        <f t="shared" si="1"/>
        <v>19</v>
      </c>
      <c r="D26" s="3" t="s">
        <v>174</v>
      </c>
      <c r="E26" s="100" t="s">
        <v>209</v>
      </c>
      <c r="F26" s="101"/>
      <c r="G26" s="101"/>
      <c r="H26" s="101"/>
      <c r="I26" s="101"/>
      <c r="J26" s="102"/>
      <c r="K26" s="57">
        <v>87</v>
      </c>
      <c r="L26" s="53">
        <v>86</v>
      </c>
      <c r="M26" s="18">
        <v>76</v>
      </c>
      <c r="N26" s="18">
        <v>0</v>
      </c>
      <c r="O26" s="16">
        <v>80</v>
      </c>
      <c r="P26" s="35">
        <f t="shared" si="0"/>
        <v>65.8</v>
      </c>
    </row>
    <row r="27" spans="3:16" ht="15.6" x14ac:dyDescent="0.3">
      <c r="C27" s="6">
        <f t="shared" si="1"/>
        <v>20</v>
      </c>
      <c r="D27" s="3" t="s">
        <v>175</v>
      </c>
      <c r="E27" s="97" t="s">
        <v>208</v>
      </c>
      <c r="F27" s="98"/>
      <c r="G27" s="98"/>
      <c r="H27" s="98"/>
      <c r="I27" s="98"/>
      <c r="J27" s="99"/>
      <c r="K27" s="3">
        <v>77</v>
      </c>
      <c r="L27" s="53">
        <v>0</v>
      </c>
      <c r="M27" s="18">
        <v>0</v>
      </c>
      <c r="N27" s="18">
        <v>0</v>
      </c>
      <c r="O27" s="16">
        <v>80</v>
      </c>
      <c r="P27" s="35">
        <f t="shared" si="0"/>
        <v>31.4</v>
      </c>
    </row>
    <row r="28" spans="3:16" ht="15.6" x14ac:dyDescent="0.3">
      <c r="C28" s="6">
        <f t="shared" si="1"/>
        <v>21</v>
      </c>
      <c r="D28" s="3" t="s">
        <v>176</v>
      </c>
      <c r="E28" s="100" t="s">
        <v>210</v>
      </c>
      <c r="F28" s="101"/>
      <c r="G28" s="101"/>
      <c r="H28" s="101"/>
      <c r="I28" s="101"/>
      <c r="J28" s="102"/>
      <c r="K28" s="3">
        <v>0</v>
      </c>
      <c r="L28" s="53">
        <v>73</v>
      </c>
      <c r="M28" s="18">
        <v>0</v>
      </c>
      <c r="N28" s="18">
        <v>0</v>
      </c>
      <c r="O28" s="16">
        <v>80</v>
      </c>
      <c r="P28" s="35">
        <f t="shared" si="0"/>
        <v>30.6</v>
      </c>
    </row>
    <row r="29" spans="3:16" ht="15.6" x14ac:dyDescent="0.3">
      <c r="C29" s="6">
        <f t="shared" si="1"/>
        <v>22</v>
      </c>
      <c r="D29" s="3" t="s">
        <v>177</v>
      </c>
      <c r="E29" s="100" t="s">
        <v>211</v>
      </c>
      <c r="F29" s="101"/>
      <c r="G29" s="101"/>
      <c r="H29" s="101"/>
      <c r="I29" s="101"/>
      <c r="J29" s="102"/>
      <c r="K29" s="3">
        <v>0</v>
      </c>
      <c r="L29" s="53">
        <v>0</v>
      </c>
      <c r="M29" s="18">
        <v>0</v>
      </c>
      <c r="N29" s="18">
        <v>0</v>
      </c>
      <c r="O29" s="16">
        <v>80</v>
      </c>
      <c r="P29" s="35">
        <f t="shared" si="0"/>
        <v>16</v>
      </c>
    </row>
    <row r="30" spans="3:16" ht="15.6" x14ac:dyDescent="0.3">
      <c r="C30" s="6">
        <f t="shared" si="1"/>
        <v>23</v>
      </c>
      <c r="D30" s="3" t="s">
        <v>178</v>
      </c>
      <c r="E30" s="100" t="s">
        <v>212</v>
      </c>
      <c r="F30" s="101"/>
      <c r="G30" s="101"/>
      <c r="H30" s="101"/>
      <c r="I30" s="101"/>
      <c r="J30" s="102"/>
      <c r="K30" s="3">
        <v>0</v>
      </c>
      <c r="L30" s="53">
        <v>73</v>
      </c>
      <c r="M30" s="18">
        <v>0</v>
      </c>
      <c r="N30" s="18">
        <v>0</v>
      </c>
      <c r="O30" s="16">
        <v>80</v>
      </c>
      <c r="P30" s="35">
        <f t="shared" si="0"/>
        <v>30.6</v>
      </c>
    </row>
    <row r="31" spans="3:16" ht="15.6" x14ac:dyDescent="0.3">
      <c r="C31" s="6">
        <f t="shared" si="1"/>
        <v>24</v>
      </c>
      <c r="D31" s="57" t="s">
        <v>179</v>
      </c>
      <c r="E31" s="100" t="s">
        <v>213</v>
      </c>
      <c r="F31" s="101"/>
      <c r="G31" s="101"/>
      <c r="H31" s="101"/>
      <c r="I31" s="101"/>
      <c r="J31" s="102"/>
      <c r="K31" s="3">
        <v>0</v>
      </c>
      <c r="L31" s="53">
        <v>0</v>
      </c>
      <c r="M31" s="18">
        <v>0</v>
      </c>
      <c r="N31" s="18">
        <v>0</v>
      </c>
      <c r="O31" s="16">
        <v>80</v>
      </c>
      <c r="P31" s="35">
        <f t="shared" si="0"/>
        <v>16</v>
      </c>
    </row>
    <row r="32" spans="3:16" ht="15.6" x14ac:dyDescent="0.3">
      <c r="C32" s="6">
        <f t="shared" si="1"/>
        <v>25</v>
      </c>
      <c r="D32" s="3" t="s">
        <v>180</v>
      </c>
      <c r="E32" s="100" t="s">
        <v>214</v>
      </c>
      <c r="F32" s="101"/>
      <c r="G32" s="101"/>
      <c r="H32" s="101"/>
      <c r="I32" s="101"/>
      <c r="J32" s="102"/>
      <c r="K32" s="3">
        <v>0</v>
      </c>
      <c r="L32" s="53">
        <v>0</v>
      </c>
      <c r="M32" s="18">
        <v>0</v>
      </c>
      <c r="N32" s="18">
        <v>0</v>
      </c>
      <c r="O32" s="16">
        <v>80</v>
      </c>
      <c r="P32" s="35">
        <f t="shared" si="0"/>
        <v>16</v>
      </c>
    </row>
    <row r="33" spans="3:16" ht="15.6" x14ac:dyDescent="0.3">
      <c r="C33" s="6">
        <f t="shared" si="1"/>
        <v>26</v>
      </c>
      <c r="D33" s="3" t="s">
        <v>181</v>
      </c>
      <c r="E33" s="100" t="s">
        <v>215</v>
      </c>
      <c r="F33" s="101"/>
      <c r="G33" s="101"/>
      <c r="H33" s="101"/>
      <c r="I33" s="101"/>
      <c r="J33" s="102"/>
      <c r="K33" s="3">
        <v>0</v>
      </c>
      <c r="L33" s="53">
        <v>0</v>
      </c>
      <c r="M33" s="18">
        <v>0</v>
      </c>
      <c r="N33" s="18">
        <v>0</v>
      </c>
      <c r="O33" s="16">
        <v>80</v>
      </c>
      <c r="P33" s="35">
        <f t="shared" si="0"/>
        <v>16</v>
      </c>
    </row>
    <row r="34" spans="3:16" ht="15.6" x14ac:dyDescent="0.3">
      <c r="C34" s="6">
        <f t="shared" si="1"/>
        <v>27</v>
      </c>
      <c r="D34" s="3" t="s">
        <v>182</v>
      </c>
      <c r="E34" s="100" t="s">
        <v>216</v>
      </c>
      <c r="F34" s="101"/>
      <c r="G34" s="101"/>
      <c r="H34" s="101"/>
      <c r="I34" s="101"/>
      <c r="J34" s="102"/>
      <c r="K34" s="3">
        <v>0</v>
      </c>
      <c r="L34" s="53">
        <v>0</v>
      </c>
      <c r="M34" s="18">
        <v>0</v>
      </c>
      <c r="N34" s="18">
        <v>0</v>
      </c>
      <c r="O34" s="16">
        <v>0</v>
      </c>
      <c r="P34" s="35">
        <f t="shared" si="0"/>
        <v>0</v>
      </c>
    </row>
    <row r="35" spans="3:16" ht="15.6" x14ac:dyDescent="0.3">
      <c r="C35" s="6">
        <f t="shared" si="1"/>
        <v>28</v>
      </c>
      <c r="D35" s="3" t="s">
        <v>183</v>
      </c>
      <c r="E35" s="100" t="s">
        <v>217</v>
      </c>
      <c r="F35" s="101"/>
      <c r="G35" s="101"/>
      <c r="H35" s="101"/>
      <c r="I35" s="101"/>
      <c r="J35" s="102"/>
      <c r="K35" s="57">
        <v>0</v>
      </c>
      <c r="L35" s="53">
        <v>73</v>
      </c>
      <c r="M35" s="18">
        <v>0</v>
      </c>
      <c r="N35" s="18">
        <v>0</v>
      </c>
      <c r="O35" s="16">
        <v>80</v>
      </c>
      <c r="P35" s="35">
        <f t="shared" si="0"/>
        <v>30.6</v>
      </c>
    </row>
    <row r="36" spans="3:16" ht="15.6" x14ac:dyDescent="0.3">
      <c r="C36" s="6">
        <f t="shared" si="1"/>
        <v>29</v>
      </c>
      <c r="D36" s="3" t="s">
        <v>184</v>
      </c>
      <c r="E36" s="100" t="s">
        <v>218</v>
      </c>
      <c r="F36" s="101"/>
      <c r="G36" s="101"/>
      <c r="H36" s="101"/>
      <c r="I36" s="101"/>
      <c r="J36" s="102"/>
      <c r="K36" s="57">
        <v>0</v>
      </c>
      <c r="L36" s="53">
        <v>0</v>
      </c>
      <c r="M36" s="18">
        <v>0</v>
      </c>
      <c r="N36" s="18">
        <v>0</v>
      </c>
      <c r="O36" s="16">
        <v>80</v>
      </c>
      <c r="P36" s="35">
        <f t="shared" si="0"/>
        <v>16</v>
      </c>
    </row>
    <row r="37" spans="3:16" ht="15.6" x14ac:dyDescent="0.3">
      <c r="C37" s="6">
        <f t="shared" si="1"/>
        <v>30</v>
      </c>
      <c r="D37" t="s">
        <v>185</v>
      </c>
      <c r="E37" s="100" t="s">
        <v>219</v>
      </c>
      <c r="F37" s="101"/>
      <c r="G37" s="101"/>
      <c r="H37" s="101"/>
      <c r="I37" s="101"/>
      <c r="J37" s="102"/>
      <c r="K37" s="57">
        <v>0</v>
      </c>
      <c r="L37" s="53">
        <v>0</v>
      </c>
      <c r="M37" s="18">
        <v>0</v>
      </c>
      <c r="N37" s="18">
        <v>0</v>
      </c>
      <c r="O37" s="16">
        <v>80</v>
      </c>
      <c r="P37" s="35">
        <f t="shared" si="0"/>
        <v>16</v>
      </c>
    </row>
    <row r="38" spans="3:16" ht="15.6" x14ac:dyDescent="0.3">
      <c r="C38" s="6">
        <f t="shared" si="1"/>
        <v>31</v>
      </c>
      <c r="D38" s="16"/>
      <c r="E38" s="100"/>
      <c r="F38" s="101"/>
      <c r="G38" s="101"/>
      <c r="H38" s="101"/>
      <c r="I38" s="101"/>
      <c r="J38" s="102"/>
      <c r="K38" s="52"/>
      <c r="L38" s="53"/>
      <c r="M38" s="18"/>
      <c r="N38" s="18"/>
      <c r="O38" s="18"/>
      <c r="P38" s="35"/>
    </row>
    <row r="39" spans="3:16" ht="15.6" x14ac:dyDescent="0.3">
      <c r="C39" s="6">
        <f t="shared" si="1"/>
        <v>32</v>
      </c>
      <c r="D39" s="16"/>
      <c r="E39" s="100"/>
      <c r="F39" s="101"/>
      <c r="G39" s="101"/>
      <c r="H39" s="101"/>
      <c r="I39" s="101"/>
      <c r="J39" s="102"/>
      <c r="K39" s="52"/>
      <c r="L39" s="53"/>
      <c r="M39" s="18"/>
      <c r="N39" s="18"/>
      <c r="O39" s="18"/>
      <c r="P39" s="35"/>
    </row>
    <row r="40" spans="3:16" ht="15.6" x14ac:dyDescent="0.3">
      <c r="C40" s="6">
        <f t="shared" si="1"/>
        <v>33</v>
      </c>
      <c r="D40" s="16"/>
      <c r="E40" s="100"/>
      <c r="F40" s="101"/>
      <c r="G40" s="101"/>
      <c r="H40" s="101"/>
      <c r="I40" s="101"/>
      <c r="J40" s="102"/>
      <c r="K40" s="52"/>
      <c r="L40" s="53"/>
      <c r="M40" s="18"/>
      <c r="N40" s="18"/>
      <c r="O40" s="18"/>
      <c r="P40" s="35"/>
    </row>
    <row r="41" spans="3:16" ht="15.6" x14ac:dyDescent="0.3">
      <c r="C41" s="3"/>
      <c r="D41" s="16"/>
      <c r="E41" s="87"/>
      <c r="F41" s="103"/>
      <c r="G41" s="103"/>
      <c r="H41" s="103"/>
      <c r="I41" s="103"/>
      <c r="J41" s="104"/>
      <c r="K41" s="40"/>
      <c r="L41" s="39"/>
      <c r="M41" s="18"/>
      <c r="N41" s="18"/>
      <c r="O41" s="18"/>
      <c r="P41" s="17"/>
    </row>
    <row r="42" spans="3:16" ht="18" x14ac:dyDescent="0.35">
      <c r="C42" s="6"/>
      <c r="D42" s="3"/>
      <c r="E42" s="87" t="s">
        <v>26</v>
      </c>
      <c r="F42" s="88"/>
      <c r="G42" s="88"/>
      <c r="H42" s="88"/>
      <c r="I42" s="88"/>
      <c r="J42" s="89"/>
      <c r="K42" s="40" t="b">
        <f>K44=COUNTIF(K7:K22,"&lt;70")</f>
        <v>0</v>
      </c>
      <c r="L42" s="38">
        <f>(K42*100)/17</f>
        <v>0</v>
      </c>
      <c r="M42" s="19"/>
      <c r="N42" s="19"/>
      <c r="O42" s="19"/>
      <c r="P42" s="17"/>
    </row>
    <row r="43" spans="3:16" x14ac:dyDescent="0.3">
      <c r="D43" s="84"/>
      <c r="E43" s="84"/>
      <c r="F43" s="1"/>
      <c r="I43" s="90" t="s">
        <v>16</v>
      </c>
      <c r="J43" s="90"/>
      <c r="K43" s="10">
        <f>COUNTIF(K8:K38,"&gt;=70")</f>
        <v>6</v>
      </c>
      <c r="L43" s="10">
        <f>COUNTIF(L8:L38,"&gt;=70")</f>
        <v>8</v>
      </c>
      <c r="M43" s="10">
        <f>COUNTIF(M8:M42,"&gt;=70")</f>
        <v>5</v>
      </c>
      <c r="N43" s="10">
        <f t="shared" ref="N43:O43" si="2">COUNTIF(N8:N42,"&gt;=70")</f>
        <v>0</v>
      </c>
      <c r="O43" s="10">
        <f t="shared" si="2"/>
        <v>28</v>
      </c>
      <c r="P43" s="14">
        <f>COUNTIF(P8:P30,"&gt;=70")</f>
        <v>1</v>
      </c>
    </row>
    <row r="44" spans="3:16" x14ac:dyDescent="0.3">
      <c r="D44" s="84"/>
      <c r="E44" s="84"/>
      <c r="F44" s="7"/>
      <c r="I44" s="91" t="s">
        <v>17</v>
      </c>
      <c r="J44" s="91"/>
      <c r="K44" s="11">
        <f>COUNTIF(K8:K38,"&lt;70")</f>
        <v>24</v>
      </c>
      <c r="L44" s="11">
        <f>COUNTIF(L8:L38,"&lt;70")</f>
        <v>22</v>
      </c>
      <c r="M44" s="11">
        <f>COUNTIF(M8:M42,"&lt;70")</f>
        <v>25</v>
      </c>
      <c r="N44" s="11">
        <f t="shared" ref="N44:P44" si="3">COUNTIF(N8:N42,"&lt;70")</f>
        <v>30</v>
      </c>
      <c r="O44" s="11">
        <f t="shared" si="3"/>
        <v>2</v>
      </c>
      <c r="P44" s="11">
        <f t="shared" si="3"/>
        <v>29</v>
      </c>
    </row>
    <row r="45" spans="3:16" x14ac:dyDescent="0.3">
      <c r="D45" s="84"/>
      <c r="E45" s="84"/>
      <c r="F45" s="84"/>
      <c r="I45" s="91" t="s">
        <v>18</v>
      </c>
      <c r="J45" s="91"/>
      <c r="K45" s="11">
        <v>30</v>
      </c>
      <c r="L45" s="11">
        <v>30</v>
      </c>
      <c r="M45" s="11">
        <f>COUNT(M8:M42)</f>
        <v>30</v>
      </c>
      <c r="N45" s="11">
        <f t="shared" ref="N45:P45" si="4">COUNT(N8:N42)</f>
        <v>30</v>
      </c>
      <c r="O45" s="11">
        <f t="shared" si="4"/>
        <v>30</v>
      </c>
      <c r="P45" s="11">
        <f t="shared" si="4"/>
        <v>30</v>
      </c>
    </row>
    <row r="46" spans="3:16" x14ac:dyDescent="0.3">
      <c r="D46" s="84"/>
      <c r="E46" s="84"/>
      <c r="F46" s="1"/>
      <c r="I46" s="94" t="s">
        <v>13</v>
      </c>
      <c r="J46" s="94"/>
      <c r="K46" s="12">
        <f>K43/K45</f>
        <v>0.2</v>
      </c>
      <c r="L46" s="13">
        <f t="shared" ref="L46:P46" si="5">L43/L45</f>
        <v>0.26666666666666666</v>
      </c>
      <c r="M46" s="13">
        <f t="shared" si="5"/>
        <v>0.16666666666666666</v>
      </c>
      <c r="N46" s="13">
        <f t="shared" si="5"/>
        <v>0</v>
      </c>
      <c r="O46" s="13">
        <f t="shared" si="5"/>
        <v>0.93333333333333335</v>
      </c>
      <c r="P46" s="13">
        <f t="shared" si="5"/>
        <v>3.3333333333333333E-2</v>
      </c>
    </row>
    <row r="47" spans="3:16" x14ac:dyDescent="0.3">
      <c r="D47" s="84"/>
      <c r="E47" s="84"/>
      <c r="F47" s="1"/>
      <c r="I47" s="94" t="s">
        <v>14</v>
      </c>
      <c r="J47" s="94"/>
      <c r="K47" s="12">
        <f>K44/K45</f>
        <v>0.8</v>
      </c>
      <c r="L47" s="12">
        <f t="shared" ref="L47:P47" si="6">L44/L45</f>
        <v>0.73333333333333328</v>
      </c>
      <c r="M47" s="13">
        <f t="shared" si="6"/>
        <v>0.83333333333333337</v>
      </c>
      <c r="N47" s="13">
        <f t="shared" si="6"/>
        <v>1</v>
      </c>
      <c r="O47" s="13">
        <f t="shared" si="6"/>
        <v>6.6666666666666666E-2</v>
      </c>
      <c r="P47" s="13">
        <f t="shared" si="6"/>
        <v>0.96666666666666667</v>
      </c>
    </row>
    <row r="48" spans="3:16" x14ac:dyDescent="0.3">
      <c r="D48" s="84"/>
      <c r="E48" s="84"/>
      <c r="F48" s="7"/>
    </row>
    <row r="49" spans="4:15" x14ac:dyDescent="0.3">
      <c r="D49" s="1"/>
      <c r="E49" s="1"/>
      <c r="F49" s="7"/>
    </row>
    <row r="50" spans="4:15" x14ac:dyDescent="0.3">
      <c r="K50" s="92"/>
      <c r="L50" s="92"/>
      <c r="M50" s="92"/>
      <c r="N50" s="92"/>
      <c r="O50" s="1"/>
    </row>
    <row r="51" spans="4:15" x14ac:dyDescent="0.3">
      <c r="K51" s="93" t="s">
        <v>15</v>
      </c>
      <c r="L51" s="93"/>
      <c r="M51" s="93"/>
      <c r="N51" s="93"/>
      <c r="O51" s="7"/>
    </row>
  </sheetData>
  <sortState xmlns:xlrd2="http://schemas.microsoft.com/office/spreadsheetml/2017/richdata2"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zoomScaleNormal="100" workbookViewId="0">
      <selection activeCell="S11" sqref="S11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3.5546875" customWidth="1"/>
    <col min="17" max="18" width="5.6640625" customWidth="1"/>
  </cols>
  <sheetData>
    <row r="1" spans="3:17" ht="15.6" x14ac:dyDescent="0.3">
      <c r="C1" s="80" t="s">
        <v>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"/>
      <c r="Q1" s="2"/>
    </row>
    <row r="2" spans="3:17" x14ac:dyDescent="0.3">
      <c r="D2" s="81" t="s">
        <v>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"/>
      <c r="Q2" s="1"/>
    </row>
    <row r="3" spans="3:17" ht="18" x14ac:dyDescent="0.35">
      <c r="D3" t="s">
        <v>0</v>
      </c>
      <c r="E3" s="95" t="s">
        <v>189</v>
      </c>
      <c r="F3" s="95"/>
      <c r="G3" s="95"/>
      <c r="H3" s="95"/>
      <c r="J3" t="s">
        <v>1</v>
      </c>
      <c r="K3" s="96" t="s">
        <v>188</v>
      </c>
      <c r="L3" s="96"/>
      <c r="O3" t="s">
        <v>2</v>
      </c>
      <c r="P3" s="36">
        <v>45447</v>
      </c>
    </row>
    <row r="4" spans="3:17" ht="6.75" customHeight="1" x14ac:dyDescent="0.3"/>
    <row r="5" spans="3:17" x14ac:dyDescent="0.3">
      <c r="D5" t="s">
        <v>3</v>
      </c>
      <c r="E5" s="96" t="s">
        <v>186</v>
      </c>
      <c r="F5" s="96"/>
      <c r="G5" s="96"/>
      <c r="H5" s="96"/>
      <c r="J5" s="84" t="s">
        <v>19</v>
      </c>
      <c r="K5" s="84"/>
      <c r="L5" s="92" t="s">
        <v>27</v>
      </c>
      <c r="M5" s="92"/>
      <c r="N5" s="92"/>
      <c r="O5" s="92"/>
      <c r="P5" s="92"/>
    </row>
    <row r="6" spans="3:17" ht="11.25" customHeight="1" x14ac:dyDescent="0.3"/>
    <row r="7" spans="3:17" x14ac:dyDescent="0.3">
      <c r="C7" s="3" t="s">
        <v>4</v>
      </c>
      <c r="D7" s="3" t="s">
        <v>6</v>
      </c>
      <c r="E7" s="85" t="s">
        <v>5</v>
      </c>
      <c r="F7" s="85"/>
      <c r="G7" s="85"/>
      <c r="H7" s="85"/>
      <c r="I7" s="85"/>
      <c r="J7" s="8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110</v>
      </c>
      <c r="E8" s="77" t="s">
        <v>133</v>
      </c>
      <c r="F8" s="78"/>
      <c r="G8" s="78"/>
      <c r="H8" s="78"/>
      <c r="I8" s="78"/>
      <c r="J8" s="79"/>
      <c r="K8" s="3">
        <v>0</v>
      </c>
      <c r="L8" s="4">
        <v>0</v>
      </c>
      <c r="M8" s="4">
        <v>0</v>
      </c>
      <c r="N8" s="4">
        <v>0</v>
      </c>
      <c r="O8" s="4">
        <v>80</v>
      </c>
      <c r="P8" s="9">
        <f>SUM(K8:O8)/5</f>
        <v>16</v>
      </c>
    </row>
    <row r="9" spans="3:17" ht="15.6" x14ac:dyDescent="0.3">
      <c r="C9" s="6">
        <f>C8+1</f>
        <v>2</v>
      </c>
      <c r="D9" s="3" t="s">
        <v>111</v>
      </c>
      <c r="E9" s="77" t="s">
        <v>134</v>
      </c>
      <c r="F9" s="78"/>
      <c r="G9" s="78"/>
      <c r="H9" s="78"/>
      <c r="I9" s="78"/>
      <c r="J9" s="79"/>
      <c r="K9" s="3">
        <v>0</v>
      </c>
      <c r="L9" s="4">
        <v>0</v>
      </c>
      <c r="M9" s="4">
        <v>0</v>
      </c>
      <c r="N9" s="4">
        <v>0</v>
      </c>
      <c r="O9" s="4">
        <v>80</v>
      </c>
      <c r="P9" s="9">
        <f t="shared" ref="P9:P30" si="0">SUM(K9:O9)/5</f>
        <v>16</v>
      </c>
    </row>
    <row r="10" spans="3:17" ht="15.6" x14ac:dyDescent="0.3">
      <c r="C10" s="6">
        <v>3</v>
      </c>
      <c r="D10" s="3" t="s">
        <v>112</v>
      </c>
      <c r="E10" s="77" t="s">
        <v>135</v>
      </c>
      <c r="F10" s="78"/>
      <c r="G10" s="78"/>
      <c r="H10" s="78"/>
      <c r="I10" s="78"/>
      <c r="J10" s="79"/>
      <c r="K10" s="3">
        <v>0</v>
      </c>
      <c r="L10" s="4">
        <v>0</v>
      </c>
      <c r="M10" s="4">
        <v>85</v>
      </c>
      <c r="N10" s="4">
        <v>0</v>
      </c>
      <c r="O10" s="4">
        <v>80</v>
      </c>
      <c r="P10" s="9">
        <f t="shared" si="0"/>
        <v>33</v>
      </c>
    </row>
    <row r="11" spans="3:17" ht="15.6" x14ac:dyDescent="0.3">
      <c r="C11" s="6">
        <v>4</v>
      </c>
      <c r="D11" s="3" t="s">
        <v>113</v>
      </c>
      <c r="E11" s="77" t="s">
        <v>136</v>
      </c>
      <c r="F11" s="78"/>
      <c r="G11" s="78"/>
      <c r="H11" s="78"/>
      <c r="I11" s="78"/>
      <c r="J11" s="79"/>
      <c r="K11" s="3">
        <v>77</v>
      </c>
      <c r="L11" s="4">
        <v>73</v>
      </c>
      <c r="M11" s="4">
        <v>75</v>
      </c>
      <c r="N11" s="4">
        <v>0</v>
      </c>
      <c r="O11" s="4">
        <v>80</v>
      </c>
      <c r="P11" s="9">
        <f t="shared" si="0"/>
        <v>61</v>
      </c>
    </row>
    <row r="12" spans="3:17" ht="15.6" x14ac:dyDescent="0.3">
      <c r="C12" s="6">
        <v>5</v>
      </c>
      <c r="D12" s="3" t="s">
        <v>114</v>
      </c>
      <c r="E12" s="77" t="s">
        <v>137</v>
      </c>
      <c r="F12" s="78"/>
      <c r="G12" s="78"/>
      <c r="H12" s="78"/>
      <c r="I12" s="78"/>
      <c r="J12" s="79"/>
      <c r="K12" s="3">
        <v>100</v>
      </c>
      <c r="L12" s="4">
        <v>86</v>
      </c>
      <c r="M12" s="4">
        <v>0</v>
      </c>
      <c r="N12" s="4">
        <v>0</v>
      </c>
      <c r="O12" s="4">
        <v>80</v>
      </c>
      <c r="P12" s="9">
        <f t="shared" si="0"/>
        <v>53.2</v>
      </c>
    </row>
    <row r="13" spans="3:17" ht="15.6" x14ac:dyDescent="0.3">
      <c r="C13" s="6">
        <v>6</v>
      </c>
      <c r="D13" s="3" t="s">
        <v>115</v>
      </c>
      <c r="E13" s="77" t="s">
        <v>138</v>
      </c>
      <c r="F13" s="78"/>
      <c r="G13" s="78"/>
      <c r="H13" s="78"/>
      <c r="I13" s="78"/>
      <c r="J13" s="79"/>
      <c r="K13" s="3">
        <v>74</v>
      </c>
      <c r="L13" s="4">
        <v>73</v>
      </c>
      <c r="M13" s="4">
        <v>75</v>
      </c>
      <c r="N13" s="4">
        <v>0</v>
      </c>
      <c r="O13" s="4">
        <v>80</v>
      </c>
      <c r="P13" s="9">
        <f t="shared" si="0"/>
        <v>60.4</v>
      </c>
    </row>
    <row r="14" spans="3:17" ht="15.6" x14ac:dyDescent="0.3">
      <c r="C14" s="6">
        <v>7</v>
      </c>
      <c r="D14" s="3" t="s">
        <v>116</v>
      </c>
      <c r="E14" s="77" t="s">
        <v>139</v>
      </c>
      <c r="F14" s="78"/>
      <c r="G14" s="78"/>
      <c r="H14" s="78"/>
      <c r="I14" s="78"/>
      <c r="J14" s="79"/>
      <c r="K14" s="3">
        <v>0</v>
      </c>
      <c r="L14" s="45">
        <v>0</v>
      </c>
      <c r="M14" s="4">
        <v>0</v>
      </c>
      <c r="N14" s="4">
        <v>0</v>
      </c>
      <c r="O14" s="4">
        <v>80</v>
      </c>
      <c r="P14" s="9">
        <f t="shared" si="0"/>
        <v>16</v>
      </c>
    </row>
    <row r="15" spans="3:17" ht="15.6" x14ac:dyDescent="0.3">
      <c r="C15" s="6">
        <v>8</v>
      </c>
      <c r="D15" t="s">
        <v>117</v>
      </c>
      <c r="E15" s="77" t="s">
        <v>140</v>
      </c>
      <c r="F15" s="78"/>
      <c r="G15" s="78"/>
      <c r="H15" s="78"/>
      <c r="I15" s="78"/>
      <c r="J15" s="79"/>
      <c r="K15" s="3">
        <v>0</v>
      </c>
      <c r="L15" s="45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3:17" ht="15.6" x14ac:dyDescent="0.3">
      <c r="C16" s="6">
        <v>9</v>
      </c>
      <c r="D16" t="s">
        <v>118</v>
      </c>
      <c r="E16" s="77" t="s">
        <v>141</v>
      </c>
      <c r="F16" s="78"/>
      <c r="G16" s="78"/>
      <c r="H16" s="78"/>
      <c r="I16" s="78"/>
      <c r="J16" s="79"/>
      <c r="K16" s="3">
        <v>74</v>
      </c>
      <c r="L16" s="45">
        <v>75</v>
      </c>
      <c r="M16" s="4">
        <v>75</v>
      </c>
      <c r="N16" s="4">
        <v>0</v>
      </c>
      <c r="O16" s="4">
        <v>80</v>
      </c>
      <c r="P16" s="9">
        <f t="shared" si="0"/>
        <v>60.8</v>
      </c>
    </row>
    <row r="17" spans="3:16" ht="15.6" x14ac:dyDescent="0.3">
      <c r="C17" s="6">
        <v>10</v>
      </c>
      <c r="D17" t="s">
        <v>119</v>
      </c>
      <c r="E17" s="77" t="s">
        <v>142</v>
      </c>
      <c r="F17" s="78"/>
      <c r="G17" s="78"/>
      <c r="H17" s="78"/>
      <c r="I17" s="78"/>
      <c r="J17" s="79"/>
      <c r="K17" s="3">
        <v>0</v>
      </c>
      <c r="L17" s="45">
        <v>0</v>
      </c>
      <c r="M17" s="4">
        <v>0</v>
      </c>
      <c r="N17" s="4">
        <v>0</v>
      </c>
      <c r="O17" s="4">
        <v>80</v>
      </c>
      <c r="P17" s="9">
        <f t="shared" si="0"/>
        <v>16</v>
      </c>
    </row>
    <row r="18" spans="3:16" ht="15.6" x14ac:dyDescent="0.3">
      <c r="C18" s="6">
        <f t="shared" ref="C18:C19" si="1">C17+1</f>
        <v>11</v>
      </c>
      <c r="D18" t="s">
        <v>120</v>
      </c>
      <c r="E18" s="77" t="s">
        <v>143</v>
      </c>
      <c r="F18" s="78"/>
      <c r="G18" s="78"/>
      <c r="H18" s="78"/>
      <c r="I18" s="78"/>
      <c r="J18" s="79"/>
      <c r="K18" s="3">
        <v>0</v>
      </c>
      <c r="L18" s="45">
        <v>0</v>
      </c>
      <c r="M18" s="4">
        <v>0</v>
      </c>
      <c r="N18" s="4">
        <v>0</v>
      </c>
      <c r="O18" s="4">
        <v>80</v>
      </c>
      <c r="P18" s="9">
        <f t="shared" si="0"/>
        <v>16</v>
      </c>
    </row>
    <row r="19" spans="3:16" ht="15.6" x14ac:dyDescent="0.3">
      <c r="C19" s="6">
        <f t="shared" si="1"/>
        <v>12</v>
      </c>
      <c r="D19" t="s">
        <v>121</v>
      </c>
      <c r="E19" s="77" t="s">
        <v>144</v>
      </c>
      <c r="F19" s="78"/>
      <c r="G19" s="78"/>
      <c r="H19" s="78"/>
      <c r="I19" s="78"/>
      <c r="J19" s="79"/>
      <c r="K19" s="3">
        <v>70</v>
      </c>
      <c r="L19" s="45">
        <v>0</v>
      </c>
      <c r="M19" s="4">
        <v>0</v>
      </c>
      <c r="N19" s="4">
        <v>0</v>
      </c>
      <c r="O19" s="4">
        <v>80</v>
      </c>
      <c r="P19" s="9">
        <f t="shared" si="0"/>
        <v>30</v>
      </c>
    </row>
    <row r="20" spans="3:16" ht="15.6" x14ac:dyDescent="0.3">
      <c r="C20" s="6">
        <f>C19+1</f>
        <v>13</v>
      </c>
      <c r="D20" t="s">
        <v>122</v>
      </c>
      <c r="E20" s="77" t="s">
        <v>145</v>
      </c>
      <c r="F20" s="78"/>
      <c r="G20" s="78"/>
      <c r="H20" s="78"/>
      <c r="I20" s="78"/>
      <c r="J20" s="79"/>
      <c r="K20" s="3">
        <v>0</v>
      </c>
      <c r="L20" s="45">
        <v>0</v>
      </c>
      <c r="M20" s="4">
        <v>0</v>
      </c>
      <c r="N20" s="4">
        <v>0</v>
      </c>
      <c r="O20" s="4">
        <v>80</v>
      </c>
      <c r="P20" s="9">
        <f t="shared" si="0"/>
        <v>16</v>
      </c>
    </row>
    <row r="21" spans="3:16" ht="15.6" x14ac:dyDescent="0.3">
      <c r="C21" s="6">
        <v>14</v>
      </c>
      <c r="D21" t="s">
        <v>123</v>
      </c>
      <c r="E21" s="77" t="s">
        <v>146</v>
      </c>
      <c r="F21" s="78"/>
      <c r="G21" s="78"/>
      <c r="H21" s="78"/>
      <c r="I21" s="78"/>
      <c r="J21" s="79"/>
      <c r="K21" s="3">
        <v>0</v>
      </c>
      <c r="L21" s="45">
        <v>0</v>
      </c>
      <c r="M21" s="4">
        <v>0</v>
      </c>
      <c r="N21" s="4">
        <v>0</v>
      </c>
      <c r="O21" s="4">
        <v>80</v>
      </c>
      <c r="P21" s="9">
        <f t="shared" si="0"/>
        <v>16</v>
      </c>
    </row>
    <row r="22" spans="3:16" ht="15.6" x14ac:dyDescent="0.3">
      <c r="C22" s="6">
        <v>15</v>
      </c>
      <c r="D22" t="s">
        <v>124</v>
      </c>
      <c r="E22" s="77" t="s">
        <v>147</v>
      </c>
      <c r="F22" s="78"/>
      <c r="G22" s="78"/>
      <c r="H22" s="78"/>
      <c r="I22" s="78"/>
      <c r="J22" s="79"/>
      <c r="K22" s="3">
        <v>0</v>
      </c>
      <c r="L22" s="45">
        <v>0</v>
      </c>
      <c r="M22" s="4">
        <v>0</v>
      </c>
      <c r="N22" s="4">
        <v>0</v>
      </c>
      <c r="O22" s="4">
        <v>0</v>
      </c>
      <c r="P22" s="9">
        <f t="shared" si="0"/>
        <v>0</v>
      </c>
    </row>
    <row r="23" spans="3:16" ht="15.6" x14ac:dyDescent="0.3">
      <c r="C23" s="6">
        <f t="shared" ref="C23:C28" si="2">C22+1</f>
        <v>16</v>
      </c>
      <c r="D23" t="s">
        <v>125</v>
      </c>
      <c r="E23" s="77" t="s">
        <v>148</v>
      </c>
      <c r="F23" s="78"/>
      <c r="G23" s="78"/>
      <c r="H23" s="78"/>
      <c r="I23" s="78"/>
      <c r="J23" s="79"/>
      <c r="K23" s="3">
        <v>0</v>
      </c>
      <c r="L23" s="45">
        <v>0</v>
      </c>
      <c r="M23" s="4">
        <v>0</v>
      </c>
      <c r="N23" s="4">
        <v>0</v>
      </c>
      <c r="O23" s="4">
        <v>80</v>
      </c>
      <c r="P23" s="9">
        <f t="shared" si="0"/>
        <v>16</v>
      </c>
    </row>
    <row r="24" spans="3:16" ht="15.6" x14ac:dyDescent="0.3">
      <c r="C24" s="6">
        <f t="shared" si="2"/>
        <v>17</v>
      </c>
      <c r="D24" t="s">
        <v>126</v>
      </c>
      <c r="E24" s="77" t="s">
        <v>149</v>
      </c>
      <c r="F24" s="78"/>
      <c r="G24" s="78"/>
      <c r="H24" s="78"/>
      <c r="I24" s="78"/>
      <c r="J24" s="79"/>
      <c r="K24" s="3">
        <v>0</v>
      </c>
      <c r="L24" s="45">
        <v>0</v>
      </c>
      <c r="M24" s="4">
        <v>0</v>
      </c>
      <c r="N24" s="4">
        <v>0</v>
      </c>
      <c r="O24" s="4">
        <v>0</v>
      </c>
      <c r="P24" s="9">
        <f t="shared" si="0"/>
        <v>0</v>
      </c>
    </row>
    <row r="25" spans="3:16" ht="15.6" x14ac:dyDescent="0.3">
      <c r="C25" s="6">
        <f t="shared" si="2"/>
        <v>18</v>
      </c>
      <c r="D25" t="s">
        <v>127</v>
      </c>
      <c r="E25" s="77" t="s">
        <v>150</v>
      </c>
      <c r="F25" s="78"/>
      <c r="G25" s="78"/>
      <c r="H25" s="78"/>
      <c r="I25" s="78"/>
      <c r="J25" s="79"/>
      <c r="K25" s="3">
        <v>0</v>
      </c>
      <c r="L25" s="45">
        <v>0</v>
      </c>
      <c r="M25" s="4">
        <v>0</v>
      </c>
      <c r="N25" s="4">
        <v>0</v>
      </c>
      <c r="O25" s="4">
        <v>0</v>
      </c>
      <c r="P25" s="9">
        <f t="shared" si="0"/>
        <v>0</v>
      </c>
    </row>
    <row r="26" spans="3:16" ht="15.6" x14ac:dyDescent="0.3">
      <c r="C26" s="6">
        <f t="shared" si="2"/>
        <v>19</v>
      </c>
      <c r="D26" t="s">
        <v>128</v>
      </c>
      <c r="E26" s="77" t="s">
        <v>151</v>
      </c>
      <c r="F26" s="78"/>
      <c r="G26" s="78"/>
      <c r="H26" s="78"/>
      <c r="I26" s="78"/>
      <c r="J26" s="79"/>
      <c r="K26" s="3">
        <v>0</v>
      </c>
      <c r="L26" s="45">
        <v>0</v>
      </c>
      <c r="M26" s="4">
        <v>0</v>
      </c>
      <c r="N26" s="4">
        <v>0</v>
      </c>
      <c r="O26" s="4">
        <v>0</v>
      </c>
      <c r="P26" s="9">
        <f t="shared" si="0"/>
        <v>0</v>
      </c>
    </row>
    <row r="27" spans="3:16" ht="15.6" x14ac:dyDescent="0.3">
      <c r="C27" s="6">
        <f t="shared" si="2"/>
        <v>20</v>
      </c>
      <c r="D27" t="s">
        <v>129</v>
      </c>
      <c r="E27" s="77" t="s">
        <v>152</v>
      </c>
      <c r="F27" s="78"/>
      <c r="G27" s="78"/>
      <c r="H27" s="78"/>
      <c r="I27" s="78"/>
      <c r="J27" s="79"/>
      <c r="K27" s="3">
        <v>0</v>
      </c>
      <c r="L27" s="45">
        <v>0</v>
      </c>
      <c r="M27" s="4">
        <v>75</v>
      </c>
      <c r="N27" s="4">
        <v>0</v>
      </c>
      <c r="O27" s="4">
        <v>80</v>
      </c>
      <c r="P27" s="9">
        <f t="shared" si="0"/>
        <v>31</v>
      </c>
    </row>
    <row r="28" spans="3:16" ht="15.6" x14ac:dyDescent="0.3">
      <c r="C28" s="6">
        <f t="shared" si="2"/>
        <v>21</v>
      </c>
      <c r="D28" t="s">
        <v>130</v>
      </c>
      <c r="E28" s="77" t="s">
        <v>153</v>
      </c>
      <c r="F28" s="78"/>
      <c r="G28" s="78"/>
      <c r="H28" s="78"/>
      <c r="I28" s="78"/>
      <c r="J28" s="79"/>
      <c r="K28" s="3">
        <v>0</v>
      </c>
      <c r="L28" s="45">
        <v>0</v>
      </c>
      <c r="M28" s="4">
        <v>0</v>
      </c>
      <c r="N28" s="4">
        <v>0</v>
      </c>
      <c r="O28" s="4">
        <v>0</v>
      </c>
      <c r="P28" s="9">
        <f t="shared" si="0"/>
        <v>0</v>
      </c>
    </row>
    <row r="29" spans="3:16" ht="15.6" x14ac:dyDescent="0.3">
      <c r="C29" s="6">
        <v>22</v>
      </c>
      <c r="D29" t="s">
        <v>131</v>
      </c>
      <c r="E29" s="105" t="s">
        <v>154</v>
      </c>
      <c r="F29" s="106"/>
      <c r="G29" s="106"/>
      <c r="H29" s="106"/>
      <c r="I29" s="106"/>
      <c r="J29" s="107"/>
      <c r="K29" s="3">
        <v>0</v>
      </c>
      <c r="L29" s="18">
        <v>0</v>
      </c>
      <c r="M29" s="18">
        <v>0</v>
      </c>
      <c r="N29" s="18">
        <v>0</v>
      </c>
      <c r="O29" s="4">
        <v>0</v>
      </c>
      <c r="P29" s="9">
        <f t="shared" si="0"/>
        <v>0</v>
      </c>
    </row>
    <row r="30" spans="3:16" ht="15.6" x14ac:dyDescent="0.3">
      <c r="C30" s="6">
        <v>23</v>
      </c>
      <c r="D30" t="s">
        <v>132</v>
      </c>
      <c r="E30" s="105" t="s">
        <v>155</v>
      </c>
      <c r="F30" s="106"/>
      <c r="G30" s="106"/>
      <c r="H30" s="106"/>
      <c r="I30" s="106"/>
      <c r="J30" s="107"/>
      <c r="K30">
        <v>0</v>
      </c>
      <c r="L30" s="46">
        <v>0</v>
      </c>
      <c r="M30" s="46">
        <v>0</v>
      </c>
      <c r="N30" s="46">
        <v>0</v>
      </c>
      <c r="O30" s="4">
        <v>80</v>
      </c>
      <c r="P30" s="9">
        <f t="shared" si="0"/>
        <v>16</v>
      </c>
    </row>
    <row r="31" spans="3:16" x14ac:dyDescent="0.3">
      <c r="C31" s="6"/>
      <c r="D31" s="42"/>
      <c r="E31" s="108"/>
      <c r="F31" s="108"/>
      <c r="G31" s="108"/>
      <c r="H31" s="108"/>
      <c r="I31" s="108"/>
      <c r="J31" s="108"/>
      <c r="K31" s="37"/>
      <c r="L31" s="37"/>
      <c r="M31" s="47"/>
      <c r="N31" s="47"/>
      <c r="O31" s="47"/>
      <c r="P31" s="44"/>
    </row>
    <row r="32" spans="3:16" x14ac:dyDescent="0.3">
      <c r="C32" s="3"/>
      <c r="D32" s="42"/>
      <c r="E32" s="109" t="s">
        <v>25</v>
      </c>
      <c r="F32" s="110"/>
      <c r="G32" s="110"/>
      <c r="H32" s="110"/>
      <c r="I32" s="110"/>
      <c r="J32" s="111"/>
      <c r="K32" s="48">
        <f>SUM(K8:K29)/22</f>
        <v>17.954545454545453</v>
      </c>
      <c r="L32" s="37">
        <f>SUM(L8:L29)/22</f>
        <v>13.954545454545455</v>
      </c>
      <c r="M32" s="47"/>
      <c r="N32" s="47"/>
      <c r="O32" s="47"/>
      <c r="P32" s="44"/>
    </row>
    <row r="33" spans="3:16" ht="18" x14ac:dyDescent="0.35">
      <c r="C33" s="6"/>
      <c r="D33" s="43"/>
      <c r="E33" s="87" t="s">
        <v>26</v>
      </c>
      <c r="F33" s="88"/>
      <c r="G33" s="88"/>
      <c r="H33" s="88"/>
      <c r="I33" s="88"/>
      <c r="J33" s="89"/>
      <c r="K33" s="49">
        <f>COUNTIF(K7:K29,"&gt;=63")</f>
        <v>5</v>
      </c>
      <c r="L33" s="38">
        <f>COUNTIF(L7:L29,"&gt;=65")</f>
        <v>4</v>
      </c>
      <c r="M33" s="43"/>
      <c r="N33" s="43"/>
      <c r="O33" s="43"/>
      <c r="P33" s="44"/>
    </row>
    <row r="34" spans="3:16" x14ac:dyDescent="0.3">
      <c r="D34" s="84"/>
      <c r="E34" s="84"/>
      <c r="F34" s="1"/>
      <c r="I34" s="90" t="s">
        <v>16</v>
      </c>
      <c r="J34" s="90"/>
      <c r="K34" s="10">
        <f>COUNTIF(K8:K30,"&gt;=70")</f>
        <v>5</v>
      </c>
      <c r="L34" s="10">
        <f>COUNTIF(L8:L29,"&gt;=70")</f>
        <v>4</v>
      </c>
      <c r="M34" s="10">
        <f>COUNTIF(M8:M33,"&gt;=70")</f>
        <v>5</v>
      </c>
      <c r="N34" s="10"/>
      <c r="O34" s="10">
        <f>COUNTIF(O8:O33,"&gt;=70")</f>
        <v>16</v>
      </c>
      <c r="P34" s="14">
        <f>COUNTIF(P8:P32,"&gt;=70")</f>
        <v>0</v>
      </c>
    </row>
    <row r="35" spans="3:16" x14ac:dyDescent="0.3">
      <c r="D35" s="84"/>
      <c r="E35" s="84"/>
      <c r="F35" s="7"/>
      <c r="I35" s="91" t="s">
        <v>17</v>
      </c>
      <c r="J35" s="91"/>
      <c r="K35" s="11">
        <f>COUNTIF(K8:K30,"&lt;70")</f>
        <v>18</v>
      </c>
      <c r="L35" s="11">
        <f>COUNTIF(L8:L30,"&lt;70")</f>
        <v>19</v>
      </c>
      <c r="M35" s="11">
        <f>COUNTIF(M8:M33,"&lt;70")</f>
        <v>18</v>
      </c>
      <c r="N35" s="11"/>
      <c r="O35" s="11">
        <f>COUNTIF(O8:O33,"&lt;70")</f>
        <v>7</v>
      </c>
      <c r="P35" s="11">
        <f>COUNTIF(P8:P33,"&lt;70")</f>
        <v>23</v>
      </c>
    </row>
    <row r="36" spans="3:16" x14ac:dyDescent="0.3">
      <c r="D36" s="84"/>
      <c r="E36" s="84"/>
      <c r="F36" s="84"/>
      <c r="I36" s="91" t="s">
        <v>18</v>
      </c>
      <c r="J36" s="91"/>
      <c r="K36" s="11">
        <v>23</v>
      </c>
      <c r="L36" s="11">
        <v>23</v>
      </c>
      <c r="M36" s="11">
        <f>COUNT(M8:M33)</f>
        <v>23</v>
      </c>
      <c r="N36" s="11"/>
      <c r="O36" s="11">
        <f>COUNT(O8:O33)</f>
        <v>23</v>
      </c>
      <c r="P36" s="11">
        <f>COUNT(P8:P33)</f>
        <v>23</v>
      </c>
    </row>
    <row r="37" spans="3:16" x14ac:dyDescent="0.3">
      <c r="D37" s="84"/>
      <c r="E37" s="84"/>
      <c r="F37" s="1"/>
      <c r="I37" s="94" t="s">
        <v>13</v>
      </c>
      <c r="J37" s="94"/>
      <c r="K37" s="12">
        <f>K34/K36</f>
        <v>0.21739130434782608</v>
      </c>
      <c r="L37" s="13">
        <f t="shared" ref="L37:P37" si="3">L34/L36</f>
        <v>0.17391304347826086</v>
      </c>
      <c r="M37" s="13">
        <f t="shared" si="3"/>
        <v>0.21739130434782608</v>
      </c>
      <c r="N37" s="13"/>
      <c r="O37" s="13">
        <f t="shared" si="3"/>
        <v>0.69565217391304346</v>
      </c>
      <c r="P37" s="13">
        <f t="shared" si="3"/>
        <v>0</v>
      </c>
    </row>
    <row r="38" spans="3:16" x14ac:dyDescent="0.3">
      <c r="D38" s="84"/>
      <c r="E38" s="84"/>
      <c r="F38" s="1"/>
      <c r="I38" s="94" t="s">
        <v>14</v>
      </c>
      <c r="J38" s="94"/>
      <c r="K38" s="12">
        <f>K35/K36</f>
        <v>0.78260869565217395</v>
      </c>
      <c r="L38" s="12">
        <f t="shared" ref="L38:P38" si="4">L35/L36</f>
        <v>0.82608695652173914</v>
      </c>
      <c r="M38" s="13">
        <f t="shared" si="4"/>
        <v>0.78260869565217395</v>
      </c>
      <c r="N38" s="13"/>
      <c r="O38" s="13">
        <f t="shared" si="4"/>
        <v>0.30434782608695654</v>
      </c>
      <c r="P38" s="13">
        <f t="shared" si="4"/>
        <v>1</v>
      </c>
    </row>
    <row r="39" spans="3:16" x14ac:dyDescent="0.3">
      <c r="D39" s="84"/>
      <c r="E39" s="84"/>
      <c r="F39" s="7"/>
    </row>
    <row r="40" spans="3:16" x14ac:dyDescent="0.3">
      <c r="D40" s="1"/>
      <c r="E40" s="1"/>
      <c r="F40" s="7"/>
    </row>
    <row r="41" spans="3:16" x14ac:dyDescent="0.3">
      <c r="K41" s="92"/>
      <c r="L41" s="92"/>
      <c r="M41" s="92"/>
      <c r="N41" s="92"/>
      <c r="O41" s="92"/>
    </row>
    <row r="42" spans="3:16" x14ac:dyDescent="0.3">
      <c r="K42" s="93" t="s">
        <v>15</v>
      </c>
      <c r="L42" s="93"/>
      <c r="M42" s="93"/>
      <c r="N42" s="93"/>
      <c r="O42" s="93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2024-06-12T17:51:32Z</dcterms:modified>
</cp:coreProperties>
</file>