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4_REPORTE_JUNIO_24\"/>
    </mc:Choice>
  </mc:AlternateContent>
  <xr:revisionPtr revIDLastSave="0" documentId="13_ncr:1_{5EDCE96F-7441-4783-B8C4-D4295E13C75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23" i="4" l="1"/>
  <c r="J23" i="4"/>
  <c r="H23" i="4"/>
  <c r="L20" i="4"/>
  <c r="J20" i="4"/>
  <c r="H20" i="4"/>
  <c r="L19" i="4"/>
  <c r="J19" i="4"/>
  <c r="H19" i="4"/>
  <c r="B34" i="4"/>
  <c r="N25" i="4"/>
  <c r="M25" i="4"/>
  <c r="K25" i="4"/>
  <c r="G25" i="4"/>
  <c r="F25" i="4"/>
  <c r="E25" i="4"/>
  <c r="L22" i="4"/>
  <c r="J22" i="4"/>
  <c r="H22" i="4"/>
  <c r="L21" i="4"/>
  <c r="J21" i="4"/>
  <c r="H21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7" i="3"/>
  <c r="J17" i="3"/>
  <c r="H17" i="3"/>
  <c r="L15" i="3"/>
  <c r="J15" i="3"/>
  <c r="H15" i="3"/>
  <c r="M23" i="1"/>
  <c r="F23" i="1"/>
  <c r="E23" i="1"/>
  <c r="H16" i="1"/>
  <c r="N22" i="5"/>
  <c r="M22" i="5"/>
  <c r="K22" i="5"/>
  <c r="G22" i="5"/>
  <c r="F22" i="5"/>
  <c r="E22" i="5"/>
  <c r="H22" i="5" s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N24" i="3"/>
  <c r="M24" i="3"/>
  <c r="K24" i="3"/>
  <c r="G24" i="3"/>
  <c r="F24" i="3"/>
  <c r="E24" i="3"/>
  <c r="L20" i="3"/>
  <c r="J20" i="3"/>
  <c r="H20" i="3"/>
  <c r="L19" i="3"/>
  <c r="J19" i="3"/>
  <c r="H19" i="3"/>
  <c r="L18" i="3"/>
  <c r="J18" i="3"/>
  <c r="H18" i="3"/>
  <c r="L16" i="3"/>
  <c r="J16" i="3"/>
  <c r="H16" i="3"/>
  <c r="L14" i="3"/>
  <c r="J14" i="3"/>
  <c r="H14" i="3"/>
  <c r="N22" i="2"/>
  <c r="M22" i="2"/>
  <c r="K22" i="2"/>
  <c r="G22" i="2"/>
  <c r="F22" i="2"/>
  <c r="E22" i="2"/>
  <c r="I22" i="2" s="1"/>
  <c r="J22" i="2" s="1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L22" i="2" l="1"/>
  <c r="H25" i="4"/>
  <c r="L25" i="4"/>
  <c r="I25" i="4"/>
  <c r="J25" i="4" s="1"/>
  <c r="I24" i="3"/>
  <c r="J24" i="3" s="1"/>
  <c r="L22" i="5"/>
  <c r="L24" i="3"/>
  <c r="I22" i="5"/>
  <c r="J22" i="5" s="1"/>
  <c r="H24" i="3"/>
  <c r="H22" i="2"/>
  <c r="N23" i="1" l="1"/>
  <c r="B31" i="5"/>
  <c r="B33" i="3"/>
  <c r="B31" i="2"/>
  <c r="G23" i="1"/>
  <c r="H23" i="1" s="1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3" i="1"/>
  <c r="I23" i="1" s="1"/>
  <c r="J23" i="1" s="1"/>
  <c r="L14" i="1"/>
  <c r="L23" i="1" l="1"/>
  <c r="B32" i="1" l="1"/>
</calcChain>
</file>

<file path=xl/sharedStrings.xml><?xml version="1.0" encoding="utf-8"?>
<sst xmlns="http://schemas.openxmlformats.org/spreadsheetml/2006/main" count="313" uniqueCount="54">
  <si>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</si>
  <si>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</si>
  <si>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</si>
  <si>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</si>
  <si>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</si>
  <si>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</si>
  <si>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</si>
  <si>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</si>
  <si>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</si>
  <si>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</si>
  <si>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</si>
  <si>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</si>
  <si>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</si>
  <si>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</si>
  <si>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</si>
  <si>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</si>
  <si>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</si>
  <si>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</si>
  <si>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</si>
  <si>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</si>
  <si>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</si>
  <si>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</si>
  <si>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</si>
  <si>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</si>
  <si>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</si>
  <si>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</si>
  <si>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</si>
  <si>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</si>
  <si>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</si>
  <si>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</si>
  <si>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</si>
  <si>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</si>
  <si>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</si>
  <si>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</si>
  <si>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</si>
  <si>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</si>
  <si>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</si>
  <si>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504A</t>
  </si>
  <si>
    <t>504B</t>
  </si>
  <si>
    <t>GESTIÓN DE PROYECTOS DE SOFTWARE</t>
  </si>
  <si>
    <t>ARRTR</t>
  </si>
  <si>
    <t>FEB. - JUN. 24</t>
  </si>
  <si>
    <t>PROGRAMACIÓN ORIENTADA A OBJETOS</t>
  </si>
  <si>
    <t>204A</t>
  </si>
  <si>
    <t>204B</t>
  </si>
  <si>
    <t>FINAL</t>
  </si>
  <si>
    <t>2°</t>
  </si>
  <si>
    <t>3°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</si>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</sst>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6" name="image2.png">
          <a:extLst>
            <a:ext uri="{FF2B5EF4-FFF2-40B4-BE49-F238E27FC236}">
              <a16:creationId xmlns:a16="http://schemas.microsoft.com/office/drawing/2014/main" id="{A5BD94CD-A274-4451-8A1B-9D99D346C9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64700" y="66675"/>
          <a:ext cx="13144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7" name="image1.png">
          <a:extLst>
            <a:ext uri="{FF2B5EF4-FFF2-40B4-BE49-F238E27FC236}">
              <a16:creationId xmlns:a16="http://schemas.microsoft.com/office/drawing/2014/main" id="{DEEADF69-B6BB-4952-8354-BF830234BB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56222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zoomScale="62" zoomScaleNormal="115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32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>
        <v>23</v>
      </c>
      <c r="G14" s="9"/>
      <c r="H14" s="20">
        <f>F14/E14</f>
        <v>0.95833333333333337</v>
      </c>
      <c r="I14" s="21">
        <v>1</v>
      </c>
      <c r="J14" s="20">
        <f t="shared" ref="J14" si="0">I14/E14</f>
        <v>4.1666666666666664E-2</v>
      </c>
      <c r="K14" s="21">
        <v>0</v>
      </c>
      <c r="L14" s="20">
        <f t="shared" ref="L14" si="1">K14/E14</f>
        <v>0</v>
      </c>
      <c r="M14" s="9">
        <v>76</v>
      </c>
      <c r="N14" s="11">
        <v>0.63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>
        <v>15</v>
      </c>
      <c r="G15" s="9"/>
      <c r="H15" s="20">
        <f t="shared" ref="H15:H18" si="2">F15/E15</f>
        <v>0.78947368421052633</v>
      </c>
      <c r="I15" s="21">
        <v>4</v>
      </c>
      <c r="J15" s="20">
        <f t="shared" ref="J15:J17" si="3">I15/E15</f>
        <v>0.21052631578947367</v>
      </c>
      <c r="K15" s="21">
        <v>0</v>
      </c>
      <c r="L15" s="20">
        <f t="shared" ref="L15:L17" si="4">K15/E15</f>
        <v>0</v>
      </c>
      <c r="M15" s="9">
        <v>63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73</v>
      </c>
      <c r="N18" s="11">
        <v>0.33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80</v>
      </c>
      <c r="F23" s="15">
        <f>SUM(F14:F22)</f>
        <v>44</v>
      </c>
      <c r="G23" s="15">
        <f t="shared" ref="G23" si="7">SUM(G14:G22)</f>
        <v>0</v>
      </c>
      <c r="H23" s="22">
        <f>SUM(F23:G23)/E23</f>
        <v>0.55000000000000004</v>
      </c>
      <c r="I23" s="19">
        <f>(E23-SUM(F23:G23))-K23</f>
        <v>36</v>
      </c>
      <c r="J23" s="22">
        <f>I23/E23</f>
        <v>0.45</v>
      </c>
      <c r="K23" s="19">
        <f>SUM(K14:K22)</f>
        <v>0</v>
      </c>
      <c r="L23" s="22">
        <f>K23/E23</f>
        <v>0</v>
      </c>
      <c r="M23" s="19">
        <f>AVERAGE(M14:M22)</f>
        <v>42.4</v>
      </c>
      <c r="N23" s="23">
        <f>AVERAGE(N14:N22)</f>
        <v>0.35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36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sheetProtection selectLockedCells="1" selectUnlockedCells="1"/>
  <mergeCells count="31">
    <mergeCell ref="B32:D32"/>
    <mergeCell ref="G32:J32"/>
    <mergeCell ref="A25:N25"/>
    <mergeCell ref="B28:D28"/>
    <mergeCell ref="G28:J28"/>
    <mergeCell ref="B29:D29"/>
    <mergeCell ref="G29:J29"/>
    <mergeCell ref="A30:B30"/>
    <mergeCell ref="E30:H30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4" zoomScale="80" zoomScaleNormal="80" workbookViewId="0">
      <selection activeCell="E20" sqref="A20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46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48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18" si="0">I14/E14</f>
        <v>0.16666666666666666</v>
      </c>
      <c r="K14" s="21">
        <v>0</v>
      </c>
      <c r="L14" s="20">
        <f t="shared" ref="L14:L18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48</v>
      </c>
      <c r="C15" s="9" t="s">
        <v>44</v>
      </c>
      <c r="D15" s="9" t="s">
        <v>30</v>
      </c>
      <c r="E15" s="9">
        <v>19</v>
      </c>
      <c r="F15" s="9">
        <v>12</v>
      </c>
      <c r="G15" s="9"/>
      <c r="H15" s="20">
        <f t="shared" ref="H15:H18" si="2">F15/E15</f>
        <v>0.63157894736842102</v>
      </c>
      <c r="I15" s="21">
        <v>7</v>
      </c>
      <c r="J15" s="20">
        <f t="shared" si="0"/>
        <v>0.36842105263157893</v>
      </c>
      <c r="K15" s="21">
        <v>0</v>
      </c>
      <c r="L15" s="20">
        <f t="shared" si="1"/>
        <v>0</v>
      </c>
      <c r="M15" s="9">
        <v>53</v>
      </c>
      <c r="N15" s="11">
        <v>0.63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21</v>
      </c>
      <c r="C16" s="9" t="s">
        <v>37</v>
      </c>
      <c r="D16" s="9" t="s">
        <v>30</v>
      </c>
      <c r="E16" s="9">
        <v>19</v>
      </c>
      <c r="F16" s="9">
        <v>18</v>
      </c>
      <c r="G16" s="9"/>
      <c r="H16" s="20">
        <f t="shared" si="2"/>
        <v>0.94736842105263153</v>
      </c>
      <c r="I16" s="21">
        <v>1</v>
      </c>
      <c r="J16" s="20">
        <f t="shared" si="0"/>
        <v>5.2631578947368418E-2</v>
      </c>
      <c r="K16" s="21">
        <v>0</v>
      </c>
      <c r="L16" s="20">
        <f t="shared" si="1"/>
        <v>0</v>
      </c>
      <c r="M16" s="9">
        <v>78</v>
      </c>
      <c r="N16" s="11">
        <v>0.47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21</v>
      </c>
      <c r="C17" s="9" t="s">
        <v>38</v>
      </c>
      <c r="D17" s="9" t="s">
        <v>30</v>
      </c>
      <c r="E17" s="9">
        <v>12</v>
      </c>
      <c r="F17" s="9">
        <v>12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48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73</v>
      </c>
      <c r="N18" s="11">
        <v>0.5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80</v>
      </c>
      <c r="F22" s="15">
        <f t="shared" ref="F22:G22" si="3">SUM(F14:F21)</f>
        <v>68</v>
      </c>
      <c r="G22" s="15">
        <f t="shared" si="3"/>
        <v>0</v>
      </c>
      <c r="H22" s="22">
        <f>SUM(F22:G22)/E22</f>
        <v>0.85</v>
      </c>
      <c r="I22" s="19">
        <f>(E22-SUM(F22:G22))-K22</f>
        <v>12</v>
      </c>
      <c r="J22" s="22">
        <f>I22/E22</f>
        <v>0.15</v>
      </c>
      <c r="K22" s="19">
        <f>SUM(K14:K21)</f>
        <v>0</v>
      </c>
      <c r="L22" s="22">
        <f>K22/E22</f>
        <v>0</v>
      </c>
      <c r="M22" s="19">
        <f>AVERAGE(M14:M21)</f>
        <v>71.400000000000006</v>
      </c>
      <c r="N22" s="23">
        <f>AVERAGE(N14:N21)</f>
        <v>0.60199999999999998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6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7" t="s">
        <v>26</v>
      </c>
      <c r="C27" s="28"/>
      <c r="D27" s="28"/>
      <c r="E27" s="1"/>
      <c r="F27" s="1"/>
      <c r="G27" s="27" t="s">
        <v>27</v>
      </c>
      <c r="H27" s="28"/>
      <c r="I27" s="28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8"/>
      <c r="C28" s="31"/>
      <c r="D28" s="31"/>
      <c r="E28" s="1"/>
      <c r="F28" s="1"/>
      <c r="G28" s="30"/>
      <c r="H28" s="31"/>
      <c r="I28" s="31"/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49" t="s">
        <v>28</v>
      </c>
      <c r="B29" s="28"/>
      <c r="C29" s="7"/>
      <c r="D29" s="1"/>
      <c r="E29" s="49"/>
      <c r="F29" s="28"/>
      <c r="G29" s="28"/>
      <c r="H29" s="2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3" t="str">
        <f>B10</f>
        <v>M.T.I. MONTSERRAT MASDEFIOL SUÁREZ</v>
      </c>
      <c r="C31" s="44"/>
      <c r="D31" s="44"/>
      <c r="E31" s="17"/>
      <c r="F31" s="17"/>
      <c r="G31" s="45" t="s">
        <v>36</v>
      </c>
      <c r="H31" s="44"/>
      <c r="I31" s="44"/>
      <c r="J31" s="4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topLeftCell="A7" zoomScale="80" zoomScaleNormal="80" workbookViewId="0">
      <selection activeCell="P16" sqref="P1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47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49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20" si="0">I14/E14</f>
        <v>0.16666666666666666</v>
      </c>
      <c r="K14" s="21">
        <v>0</v>
      </c>
      <c r="L14" s="20">
        <f t="shared" ref="L14:L20" si="1">K14/E14</f>
        <v>0</v>
      </c>
      <c r="M14" s="9">
        <v>70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50</v>
      </c>
      <c r="C15" s="9" t="s">
        <v>43</v>
      </c>
      <c r="D15" s="9" t="s">
        <v>30</v>
      </c>
      <c r="E15" s="9">
        <v>24</v>
      </c>
      <c r="F15" s="9">
        <v>22</v>
      </c>
      <c r="G15" s="9"/>
      <c r="H15" s="20">
        <f>F15/E15</f>
        <v>0.91666666666666663</v>
      </c>
      <c r="I15" s="21">
        <v>2</v>
      </c>
      <c r="J15" s="20">
        <f t="shared" ref="J15" si="2">I15/E15</f>
        <v>8.3333333333333329E-2</v>
      </c>
      <c r="K15" s="21">
        <v>0</v>
      </c>
      <c r="L15" s="20">
        <f t="shared" ref="L15" si="3">K15/E15</f>
        <v>0</v>
      </c>
      <c r="M15" s="9">
        <v>76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42</v>
      </c>
      <c r="B16" s="9" t="s">
        <v>49</v>
      </c>
      <c r="C16" s="9" t="s">
        <v>44</v>
      </c>
      <c r="D16" s="9" t="s">
        <v>30</v>
      </c>
      <c r="E16" s="9">
        <v>19</v>
      </c>
      <c r="F16" s="9">
        <v>11</v>
      </c>
      <c r="G16" s="9"/>
      <c r="H16" s="20">
        <f t="shared" ref="H16:H20" si="4">F16/E16</f>
        <v>0.57894736842105265</v>
      </c>
      <c r="I16" s="21">
        <v>8</v>
      </c>
      <c r="J16" s="20">
        <f t="shared" si="0"/>
        <v>0.42105263157894735</v>
      </c>
      <c r="K16" s="21">
        <v>0</v>
      </c>
      <c r="L16" s="20">
        <f t="shared" si="1"/>
        <v>0</v>
      </c>
      <c r="M16" s="9">
        <v>48</v>
      </c>
      <c r="N16" s="11">
        <v>0.57999999999999996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42</v>
      </c>
      <c r="B17" s="9" t="s">
        <v>50</v>
      </c>
      <c r="C17" s="9" t="s">
        <v>44</v>
      </c>
      <c r="D17" s="9" t="s">
        <v>30</v>
      </c>
      <c r="E17" s="9">
        <v>19</v>
      </c>
      <c r="F17" s="9">
        <v>11</v>
      </c>
      <c r="G17" s="9"/>
      <c r="H17" s="20">
        <f t="shared" ref="H17" si="5">F17/E17</f>
        <v>0.57894736842105265</v>
      </c>
      <c r="I17" s="21">
        <v>8</v>
      </c>
      <c r="J17" s="20">
        <f t="shared" ref="J17" si="6">I17/E17</f>
        <v>0.42105263157894735</v>
      </c>
      <c r="K17" s="21">
        <v>0</v>
      </c>
      <c r="L17" s="20">
        <f t="shared" ref="L17" si="7">K17/E17</f>
        <v>0</v>
      </c>
      <c r="M17" s="9">
        <v>46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34</v>
      </c>
      <c r="B18" s="9" t="s">
        <v>48</v>
      </c>
      <c r="C18" s="9" t="s">
        <v>37</v>
      </c>
      <c r="D18" s="9" t="s">
        <v>30</v>
      </c>
      <c r="E18" s="9">
        <v>19</v>
      </c>
      <c r="F18" s="9">
        <v>11</v>
      </c>
      <c r="G18" s="9"/>
      <c r="H18" s="20">
        <f t="shared" si="4"/>
        <v>0.57894736842105265</v>
      </c>
      <c r="I18" s="21">
        <v>8</v>
      </c>
      <c r="J18" s="20">
        <f t="shared" si="0"/>
        <v>0.42105263157894735</v>
      </c>
      <c r="K18" s="21">
        <v>0</v>
      </c>
      <c r="L18" s="20">
        <f t="shared" si="1"/>
        <v>0</v>
      </c>
      <c r="M18" s="9">
        <v>48</v>
      </c>
      <c r="N18" s="11">
        <v>0.57999999999999996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34</v>
      </c>
      <c r="B19" s="9" t="s">
        <v>48</v>
      </c>
      <c r="C19" s="9" t="s">
        <v>38</v>
      </c>
      <c r="D19" s="9" t="s">
        <v>30</v>
      </c>
      <c r="E19" s="9">
        <v>12</v>
      </c>
      <c r="F19" s="9">
        <v>11</v>
      </c>
      <c r="G19" s="9"/>
      <c r="H19" s="20">
        <f t="shared" si="4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71</v>
      </c>
      <c r="N19" s="11">
        <v>0.92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3" customHeight="1" x14ac:dyDescent="0.35">
      <c r="A20" s="18" t="s">
        <v>39</v>
      </c>
      <c r="B20" s="9" t="s">
        <v>49</v>
      </c>
      <c r="C20" s="9" t="s">
        <v>40</v>
      </c>
      <c r="D20" s="9" t="s">
        <v>30</v>
      </c>
      <c r="E20" s="9">
        <v>6</v>
      </c>
      <c r="F20" s="9">
        <v>5</v>
      </c>
      <c r="G20" s="9"/>
      <c r="H20" s="20">
        <f t="shared" si="4"/>
        <v>0.83333333333333337</v>
      </c>
      <c r="I20" s="21">
        <v>1</v>
      </c>
      <c r="J20" s="20">
        <f t="shared" si="0"/>
        <v>0.16666666666666666</v>
      </c>
      <c r="K20" s="21">
        <v>0</v>
      </c>
      <c r="L20" s="20">
        <f t="shared" si="1"/>
        <v>0</v>
      </c>
      <c r="M20" s="9">
        <v>73</v>
      </c>
      <c r="N20" s="11">
        <v>0.83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5" customHeight="1" x14ac:dyDescent="0.35">
      <c r="A21" s="24"/>
      <c r="B21" s="9"/>
      <c r="C21" s="9"/>
      <c r="D21" s="9"/>
      <c r="E21" s="9"/>
      <c r="F21" s="9"/>
      <c r="G21" s="9"/>
      <c r="H21" s="20"/>
      <c r="I21" s="21"/>
      <c r="J21" s="20"/>
      <c r="K21" s="21"/>
      <c r="L21" s="2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6.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thickBot="1" x14ac:dyDescent="0.4">
      <c r="A24" s="14" t="s">
        <v>24</v>
      </c>
      <c r="B24" s="15" t="s">
        <v>29</v>
      </c>
      <c r="C24" s="15" t="s">
        <v>29</v>
      </c>
      <c r="D24" s="15" t="s">
        <v>29</v>
      </c>
      <c r="E24" s="15">
        <f>SUM(E14:E23)</f>
        <v>123</v>
      </c>
      <c r="F24" s="15">
        <f>SUM(F14:F23)</f>
        <v>91</v>
      </c>
      <c r="G24" s="15">
        <f>SUM(G14:G23)</f>
        <v>0</v>
      </c>
      <c r="H24" s="22">
        <f>SUM(F24:G24)/E24</f>
        <v>0.73983739837398377</v>
      </c>
      <c r="I24" s="19">
        <f>(E24-SUM(F24:G24))-K24</f>
        <v>32</v>
      </c>
      <c r="J24" s="22">
        <f>I24/E24</f>
        <v>0.26016260162601629</v>
      </c>
      <c r="K24" s="19">
        <f>SUM(K14:K23)</f>
        <v>0</v>
      </c>
      <c r="L24" s="22">
        <f>K24/E24</f>
        <v>0</v>
      </c>
      <c r="M24" s="19">
        <f>AVERAGE(M14:M23)</f>
        <v>61.714285714285715</v>
      </c>
      <c r="N24" s="23">
        <f>AVERAGE(N14:N23)</f>
        <v>0.73000000000000009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5">
      <c r="A26" s="46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47" t="s">
        <v>26</v>
      </c>
      <c r="C29" s="28"/>
      <c r="D29" s="28"/>
      <c r="E29" s="1"/>
      <c r="F29" s="1"/>
      <c r="G29" s="27" t="s">
        <v>27</v>
      </c>
      <c r="H29" s="28"/>
      <c r="I29" s="28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5">
      <c r="A30" s="1"/>
      <c r="B30" s="48"/>
      <c r="C30" s="31"/>
      <c r="D30" s="31"/>
      <c r="E30" s="1"/>
      <c r="F30" s="1"/>
      <c r="G30" s="30"/>
      <c r="H30" s="31"/>
      <c r="I30" s="31"/>
      <c r="J30" s="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49" t="s">
        <v>28</v>
      </c>
      <c r="B31" s="28"/>
      <c r="C31" s="7"/>
      <c r="D31" s="1"/>
      <c r="E31" s="49"/>
      <c r="F31" s="28"/>
      <c r="G31" s="28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5">
      <c r="A33" s="1"/>
      <c r="B33" s="43" t="str">
        <f>B10</f>
        <v>M.T.I. MONTSERRAT MASDEFIOL SUÁREZ</v>
      </c>
      <c r="C33" s="44"/>
      <c r="D33" s="44"/>
      <c r="E33" s="17"/>
      <c r="F33" s="17"/>
      <c r="G33" s="45" t="s">
        <v>36</v>
      </c>
      <c r="H33" s="44"/>
      <c r="I33" s="44"/>
      <c r="J33" s="4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12:A13"/>
    <mergeCell ref="B12:B13"/>
    <mergeCell ref="C12:C13"/>
    <mergeCell ref="D12:D13"/>
    <mergeCell ref="E12:E13"/>
    <mergeCell ref="A26:N26"/>
    <mergeCell ref="B29:D29"/>
    <mergeCell ref="G29:J29"/>
    <mergeCell ref="A31:B31"/>
    <mergeCell ref="E31:H31"/>
    <mergeCell ref="B30:D30"/>
    <mergeCell ref="G30:J30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opLeftCell="A12" zoomScale="80" zoomScaleNormal="80" workbookViewId="0">
      <pane xSplit="1" ySplit="2" topLeftCell="B14" activePane="bottomRight" state="frozen"/>
      <selection activeCell="A12" sqref="A12"/>
      <selection pane="topRight" activeCell="B12" sqref="B12"/>
      <selection pane="bottomLeft" activeCell="A14" sqref="A14"/>
      <selection pane="bottomRight" activeCell="P20" sqref="P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47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51</v>
      </c>
      <c r="C14" s="9" t="s">
        <v>43</v>
      </c>
      <c r="D14" s="9" t="s">
        <v>30</v>
      </c>
      <c r="E14" s="9">
        <v>24</v>
      </c>
      <c r="F14" s="9">
        <v>18</v>
      </c>
      <c r="G14" s="9"/>
      <c r="H14" s="20">
        <f>F14/E14</f>
        <v>0.75</v>
      </c>
      <c r="I14" s="21">
        <v>6</v>
      </c>
      <c r="J14" s="20">
        <f t="shared" ref="J14:J22" si="0">I14/E14</f>
        <v>0.25</v>
      </c>
      <c r="K14" s="21">
        <v>0</v>
      </c>
      <c r="L14" s="20">
        <f t="shared" ref="L14:L22" si="1">K14/E14</f>
        <v>0</v>
      </c>
      <c r="M14" s="9">
        <v>62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52</v>
      </c>
      <c r="C15" s="9" t="s">
        <v>43</v>
      </c>
      <c r="D15" s="9" t="s">
        <v>30</v>
      </c>
      <c r="E15" s="9">
        <v>24</v>
      </c>
      <c r="F15" s="9">
        <v>22</v>
      </c>
      <c r="G15" s="9"/>
      <c r="H15" s="20">
        <f>F15/E15</f>
        <v>0.91666666666666663</v>
      </c>
      <c r="I15" s="21">
        <v>2</v>
      </c>
      <c r="J15" s="20">
        <f t="shared" si="0"/>
        <v>8.3333333333333329E-2</v>
      </c>
      <c r="K15" s="21">
        <v>0</v>
      </c>
      <c r="L15" s="20">
        <f t="shared" si="1"/>
        <v>0</v>
      </c>
      <c r="M15" s="9">
        <v>79</v>
      </c>
      <c r="N15" s="11">
        <v>0.88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42</v>
      </c>
      <c r="B16" s="9" t="s">
        <v>51</v>
      </c>
      <c r="C16" s="9" t="s">
        <v>44</v>
      </c>
      <c r="D16" s="9" t="s">
        <v>30</v>
      </c>
      <c r="E16" s="9">
        <v>19</v>
      </c>
      <c r="F16" s="9">
        <v>13</v>
      </c>
      <c r="G16" s="9"/>
      <c r="H16" s="20">
        <f t="shared" ref="H16:H22" si="2">F16/E16</f>
        <v>0.68421052631578949</v>
      </c>
      <c r="I16" s="21">
        <v>6</v>
      </c>
      <c r="J16" s="20">
        <f t="shared" si="0"/>
        <v>0.31578947368421051</v>
      </c>
      <c r="K16" s="21">
        <v>0</v>
      </c>
      <c r="L16" s="20">
        <f t="shared" si="1"/>
        <v>0</v>
      </c>
      <c r="M16" s="9">
        <v>56</v>
      </c>
      <c r="N16" s="11">
        <v>0.68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42</v>
      </c>
      <c r="B17" s="9" t="s">
        <v>52</v>
      </c>
      <c r="C17" s="9" t="s">
        <v>44</v>
      </c>
      <c r="D17" s="9" t="s">
        <v>30</v>
      </c>
      <c r="E17" s="9">
        <v>19</v>
      </c>
      <c r="F17" s="9">
        <v>13</v>
      </c>
      <c r="G17" s="9"/>
      <c r="H17" s="20">
        <f t="shared" si="2"/>
        <v>0.68421052631578949</v>
      </c>
      <c r="I17" s="21">
        <v>6</v>
      </c>
      <c r="J17" s="20">
        <f t="shared" si="0"/>
        <v>0.31578947368421051</v>
      </c>
      <c r="K17" s="21">
        <v>0</v>
      </c>
      <c r="L17" s="20">
        <f t="shared" si="1"/>
        <v>0</v>
      </c>
      <c r="M17" s="9">
        <v>58</v>
      </c>
      <c r="N17" s="11">
        <v>0.68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34</v>
      </c>
      <c r="B18" s="9" t="s">
        <v>49</v>
      </c>
      <c r="C18" s="9" t="s">
        <v>37</v>
      </c>
      <c r="D18" s="9" t="s">
        <v>30</v>
      </c>
      <c r="E18" s="9">
        <v>19</v>
      </c>
      <c r="F18" s="9">
        <v>15</v>
      </c>
      <c r="G18" s="9"/>
      <c r="H18" s="20">
        <f t="shared" si="2"/>
        <v>0.78947368421052633</v>
      </c>
      <c r="I18" s="21">
        <v>4</v>
      </c>
      <c r="J18" s="20">
        <f t="shared" si="0"/>
        <v>0.21052631578947367</v>
      </c>
      <c r="K18" s="21">
        <v>0</v>
      </c>
      <c r="L18" s="20">
        <f t="shared" si="1"/>
        <v>0</v>
      </c>
      <c r="M18" s="9">
        <v>63</v>
      </c>
      <c r="N18" s="11">
        <v>0.79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34</v>
      </c>
      <c r="B19" s="9" t="s">
        <v>50</v>
      </c>
      <c r="C19" s="9" t="s">
        <v>37</v>
      </c>
      <c r="D19" s="9" t="s">
        <v>30</v>
      </c>
      <c r="E19" s="9">
        <v>19</v>
      </c>
      <c r="F19" s="9">
        <v>15</v>
      </c>
      <c r="G19" s="9"/>
      <c r="H19" s="20">
        <f t="shared" ref="H19:H20" si="3">F19/E19</f>
        <v>0.78947368421052633</v>
      </c>
      <c r="I19" s="21">
        <v>4</v>
      </c>
      <c r="J19" s="20">
        <f t="shared" ref="J19:J20" si="4">I19/E19</f>
        <v>0.21052631578947367</v>
      </c>
      <c r="K19" s="21">
        <v>0</v>
      </c>
      <c r="L19" s="20">
        <f t="shared" ref="L19:L20" si="5">K19/E19</f>
        <v>0</v>
      </c>
      <c r="M19" s="9">
        <v>67</v>
      </c>
      <c r="N19" s="11">
        <v>0.79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3" customHeight="1" x14ac:dyDescent="0.35">
      <c r="A20" s="18" t="s">
        <v>34</v>
      </c>
      <c r="B20" s="9" t="s">
        <v>49</v>
      </c>
      <c r="C20" s="9" t="s">
        <v>38</v>
      </c>
      <c r="D20" s="9" t="s">
        <v>30</v>
      </c>
      <c r="E20" s="9">
        <v>12</v>
      </c>
      <c r="F20" s="9">
        <v>8</v>
      </c>
      <c r="G20" s="9"/>
      <c r="H20" s="20">
        <f t="shared" si="3"/>
        <v>0.66666666666666663</v>
      </c>
      <c r="I20" s="21">
        <v>4</v>
      </c>
      <c r="J20" s="20">
        <f t="shared" si="4"/>
        <v>0.33333333333333331</v>
      </c>
      <c r="K20" s="21">
        <v>0</v>
      </c>
      <c r="L20" s="20">
        <f t="shared" si="5"/>
        <v>0</v>
      </c>
      <c r="M20" s="9">
        <v>58</v>
      </c>
      <c r="N20" s="11">
        <v>0.67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3" customHeight="1" x14ac:dyDescent="0.35">
      <c r="A21" s="18" t="s">
        <v>34</v>
      </c>
      <c r="B21" s="9" t="s">
        <v>50</v>
      </c>
      <c r="C21" s="9" t="s">
        <v>38</v>
      </c>
      <c r="D21" s="9" t="s">
        <v>30</v>
      </c>
      <c r="E21" s="9">
        <v>12</v>
      </c>
      <c r="F21" s="9">
        <v>8</v>
      </c>
      <c r="G21" s="9"/>
      <c r="H21" s="20">
        <f t="shared" si="2"/>
        <v>0.66666666666666663</v>
      </c>
      <c r="I21" s="21">
        <v>4</v>
      </c>
      <c r="J21" s="20">
        <f t="shared" si="0"/>
        <v>0.33333333333333331</v>
      </c>
      <c r="K21" s="21">
        <v>0</v>
      </c>
      <c r="L21" s="20">
        <f t="shared" si="1"/>
        <v>0</v>
      </c>
      <c r="M21" s="9">
        <v>57</v>
      </c>
      <c r="N21" s="11">
        <v>0.67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3" customHeight="1" x14ac:dyDescent="0.35">
      <c r="A22" s="18" t="s">
        <v>39</v>
      </c>
      <c r="B22" s="9" t="s">
        <v>50</v>
      </c>
      <c r="C22" s="9" t="s">
        <v>40</v>
      </c>
      <c r="D22" s="9" t="s">
        <v>30</v>
      </c>
      <c r="E22" s="9">
        <v>6</v>
      </c>
      <c r="F22" s="9">
        <v>6</v>
      </c>
      <c r="G22" s="9"/>
      <c r="H22" s="20">
        <f t="shared" si="2"/>
        <v>1</v>
      </c>
      <c r="I22" s="21">
        <v>0</v>
      </c>
      <c r="J22" s="20">
        <f t="shared" si="0"/>
        <v>0</v>
      </c>
      <c r="K22" s="21">
        <v>0</v>
      </c>
      <c r="L22" s="20">
        <f t="shared" si="1"/>
        <v>0</v>
      </c>
      <c r="M22" s="9">
        <v>84</v>
      </c>
      <c r="N22" s="11">
        <v>0.33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3" customHeight="1" x14ac:dyDescent="0.35">
      <c r="A23" s="18" t="s">
        <v>39</v>
      </c>
      <c r="B23" s="9" t="s">
        <v>51</v>
      </c>
      <c r="C23" s="9" t="s">
        <v>40</v>
      </c>
      <c r="D23" s="9" t="s">
        <v>30</v>
      </c>
      <c r="E23" s="9">
        <v>6</v>
      </c>
      <c r="F23" s="9">
        <v>6</v>
      </c>
      <c r="G23" s="9"/>
      <c r="H23" s="20">
        <f t="shared" ref="H23" si="6">F23/E23</f>
        <v>1</v>
      </c>
      <c r="I23" s="21">
        <v>0</v>
      </c>
      <c r="J23" s="20">
        <f t="shared" ref="J23" si="7">I23/E23</f>
        <v>0</v>
      </c>
      <c r="K23" s="21">
        <v>0</v>
      </c>
      <c r="L23" s="20">
        <f t="shared" ref="L23" si="8">K23/E23</f>
        <v>0</v>
      </c>
      <c r="M23" s="9">
        <v>83</v>
      </c>
      <c r="N23" s="11">
        <v>0.5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6.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thickBot="1" x14ac:dyDescent="0.4">
      <c r="A25" s="14" t="s">
        <v>24</v>
      </c>
      <c r="B25" s="15" t="s">
        <v>29</v>
      </c>
      <c r="C25" s="15" t="s">
        <v>29</v>
      </c>
      <c r="D25" s="15" t="s">
        <v>29</v>
      </c>
      <c r="E25" s="15">
        <f>SUM(E14:E24)</f>
        <v>160</v>
      </c>
      <c r="F25" s="15">
        <f>SUM(F14:F24)</f>
        <v>124</v>
      </c>
      <c r="G25" s="15">
        <f>SUM(G14:G24)</f>
        <v>0</v>
      </c>
      <c r="H25" s="22">
        <f>SUM(F25:G25)/E25</f>
        <v>0.77500000000000002</v>
      </c>
      <c r="I25" s="19">
        <f>(E25-SUM(F25:G25))-K25</f>
        <v>36</v>
      </c>
      <c r="J25" s="22">
        <f>I25/E25</f>
        <v>0.22500000000000001</v>
      </c>
      <c r="K25" s="19">
        <f>SUM(K14:K24)</f>
        <v>0</v>
      </c>
      <c r="L25" s="22">
        <f>K25/E25</f>
        <v>0</v>
      </c>
      <c r="M25" s="19">
        <f>AVERAGE(M14:M24)</f>
        <v>66.7</v>
      </c>
      <c r="N25" s="23">
        <f>AVERAGE(N14:N24)</f>
        <v>0.67400000000000004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customHeight="1" x14ac:dyDescent="0.35">
      <c r="A27" s="46" t="s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47" t="s">
        <v>26</v>
      </c>
      <c r="C30" s="28"/>
      <c r="D30" s="28"/>
      <c r="E30" s="1"/>
      <c r="F30" s="1"/>
      <c r="G30" s="27" t="s">
        <v>27</v>
      </c>
      <c r="H30" s="28"/>
      <c r="I30" s="28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35">
      <c r="A31" s="1"/>
      <c r="B31" s="48"/>
      <c r="C31" s="31"/>
      <c r="D31" s="31"/>
      <c r="E31" s="1"/>
      <c r="F31" s="1"/>
      <c r="G31" s="30"/>
      <c r="H31" s="31"/>
      <c r="I31" s="31"/>
      <c r="J31" s="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49" t="s">
        <v>28</v>
      </c>
      <c r="B32" s="28"/>
      <c r="C32" s="7"/>
      <c r="D32" s="1"/>
      <c r="E32" s="49"/>
      <c r="F32" s="28"/>
      <c r="G32" s="28"/>
      <c r="H32" s="2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35">
      <c r="A34" s="1"/>
      <c r="B34" s="43" t="str">
        <f>B10</f>
        <v>M.T.I. MONTSERRAT MASDEFIOL SUÁREZ</v>
      </c>
      <c r="C34" s="44"/>
      <c r="D34" s="44"/>
      <c r="E34" s="17"/>
      <c r="F34" s="17"/>
      <c r="G34" s="45" t="s">
        <v>36</v>
      </c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A32:B32"/>
    <mergeCell ref="E32:H32"/>
    <mergeCell ref="B34:D34"/>
    <mergeCell ref="G34:J34"/>
    <mergeCell ref="A27:N27"/>
    <mergeCell ref="B30:D30"/>
    <mergeCell ref="G30:J30"/>
    <mergeCell ref="B31:D31"/>
    <mergeCell ref="G31:J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tabSelected="1" topLeftCell="A10" zoomScale="80" zoomScaleNormal="80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45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53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53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53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53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53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80</v>
      </c>
      <c r="F22" s="15">
        <f>SUM(F14:F21)</f>
        <v>0</v>
      </c>
      <c r="G22" s="15">
        <f>SUM(G14:G21)</f>
        <v>0</v>
      </c>
      <c r="H22" s="22">
        <f>SUM(F22:G22)/E22</f>
        <v>0</v>
      </c>
      <c r="I22" s="19">
        <f>(E22-SUM(F22:G22))-K22</f>
        <v>80</v>
      </c>
      <c r="J22" s="22">
        <f>I22/E22</f>
        <v>1</v>
      </c>
      <c r="K22" s="19">
        <f>SUM(K14:K21)</f>
        <v>0</v>
      </c>
      <c r="L22" s="22">
        <f>K22/E22</f>
        <v>0</v>
      </c>
      <c r="M22" s="19" t="e">
        <f>AVERAGE(M14:M21)</f>
        <v>#DIV/0!</v>
      </c>
      <c r="N22" s="23" t="e">
        <f>AVERAGE(N14:N21)</f>
        <v>#DIV/0!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6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7" t="s">
        <v>26</v>
      </c>
      <c r="C27" s="28"/>
      <c r="D27" s="28"/>
      <c r="E27" s="1"/>
      <c r="F27" s="1"/>
      <c r="G27" s="27" t="s">
        <v>27</v>
      </c>
      <c r="H27" s="28"/>
      <c r="I27" s="28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8"/>
      <c r="C28" s="31"/>
      <c r="D28" s="31"/>
      <c r="E28" s="1"/>
      <c r="F28" s="1"/>
      <c r="G28" s="30"/>
      <c r="H28" s="31"/>
      <c r="I28" s="31"/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49" t="s">
        <v>28</v>
      </c>
      <c r="B29" s="28"/>
      <c r="C29" s="7"/>
      <c r="D29" s="1"/>
      <c r="E29" s="49"/>
      <c r="F29" s="28"/>
      <c r="G29" s="28"/>
      <c r="H29" s="2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3" t="str">
        <f>B10</f>
        <v>M.T.I. MONTSERRAT MASDEFIOL SUÁREZ</v>
      </c>
      <c r="C31" s="44"/>
      <c r="D31" s="44"/>
      <c r="E31" s="17"/>
      <c r="F31" s="17"/>
      <c r="G31" s="45" t="s">
        <v>36</v>
      </c>
      <c r="H31" s="44"/>
      <c r="I31" s="44"/>
      <c r="J31" s="4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2024-06-08T21:53:37Z</cp:lastPrinted>
  <dcterms:created xsi:type="dcterms:W3CDTF">2021-11-22T14:45:25Z</dcterms:created>
  <dcterms:modified xsi:type="dcterms:W3CDTF">2024-06-08T21:55:25Z</dcterms:modified>
  <cp:contentStatus/>
</cp:coreProperties>
</file>