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monse\OneDrive\Documentos\"/>
    </mc:Choice>
  </mc:AlternateContent>
  <xr:revisionPtr revIDLastSave="0" documentId="13_ncr:1_{3B41D03E-D06C-48F6-8FD0-779F37534D8A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3" l="1"/>
  <c r="I14" i="10" l="1"/>
  <c r="I14" i="22"/>
  <c r="I15" i="24" l="1"/>
  <c r="I14" i="23"/>
  <c r="A16" i="24" l="1"/>
  <c r="C16" i="24"/>
  <c r="D16" i="24"/>
  <c r="I14" i="24"/>
  <c r="E16" i="24"/>
  <c r="I16" i="24" s="1"/>
  <c r="A15" i="23"/>
  <c r="I15" i="22"/>
  <c r="N28" i="25"/>
  <c r="M28" i="25"/>
  <c r="K28" i="25"/>
  <c r="G28" i="25"/>
  <c r="F28" i="25"/>
  <c r="I14" i="25"/>
  <c r="J14" i="25" s="1"/>
  <c r="D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B10" i="24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D14" i="23"/>
  <c r="A14" i="23"/>
  <c r="B10" i="23"/>
  <c r="L8" i="23"/>
  <c r="H8" i="23"/>
  <c r="E8" i="23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H27" i="22" s="1"/>
  <c r="D14" i="22"/>
  <c r="B10" i="22"/>
  <c r="L8" i="22"/>
  <c r="H8" i="22"/>
  <c r="E8" i="22"/>
  <c r="N28" i="22"/>
  <c r="M28" i="22"/>
  <c r="K28" i="22"/>
  <c r="G28" i="22"/>
  <c r="F28" i="22"/>
  <c r="I27" i="22"/>
  <c r="J27" i="22" s="1"/>
  <c r="L25" i="22"/>
  <c r="I23" i="22"/>
  <c r="J23" i="22" s="1"/>
  <c r="H23" i="22"/>
  <c r="L20" i="22"/>
  <c r="L19" i="22"/>
  <c r="I19" i="22"/>
  <c r="J19" i="22" s="1"/>
  <c r="H17" i="22"/>
  <c r="H16" i="22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24" i="22" l="1"/>
  <c r="J24" i="22" s="1"/>
  <c r="I17" i="22"/>
  <c r="J17" i="22" s="1"/>
  <c r="H21" i="22"/>
  <c r="L24" i="22"/>
  <c r="I16" i="22"/>
  <c r="J16" i="22" s="1"/>
  <c r="H20" i="22"/>
  <c r="I21" i="22"/>
  <c r="J21" i="22" s="1"/>
  <c r="H25" i="22"/>
  <c r="L27" i="22"/>
  <c r="L14" i="25"/>
  <c r="H14" i="25"/>
  <c r="E28" i="25"/>
  <c r="L17" i="24"/>
  <c r="L18" i="24"/>
  <c r="L19" i="24"/>
  <c r="L20" i="24"/>
  <c r="L21" i="24"/>
  <c r="L22" i="24"/>
  <c r="L23" i="24"/>
  <c r="L24" i="24"/>
  <c r="L25" i="24"/>
  <c r="L26" i="24"/>
  <c r="L27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6" i="23"/>
  <c r="L17" i="23"/>
  <c r="L18" i="23"/>
  <c r="L19" i="23"/>
  <c r="L20" i="23"/>
  <c r="L21" i="23"/>
  <c r="L22" i="23"/>
  <c r="L23" i="23"/>
  <c r="L24" i="23"/>
  <c r="L25" i="23"/>
  <c r="L26" i="23"/>
  <c r="L27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<sst xmlns="http://schemas.openxmlformats.org/spreadsheetml/2006/main" count="196" uniqueCount="49">
  <si>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</si>
  <si>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</si>
  <si>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</si>
  <si>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</si>
  <si>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</si>
  <si>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</si>
  <si>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</si>
  <si>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</si>
  <si>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</si>
  <si>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</si>
  <si>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</si>
  <si>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</si>
  <si>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</si>
  <si>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</si>
  <si>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</si>
  <si>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</si>
  <si>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</si>
  <si>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</si>
  <si>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</si>
  <si>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</si>
  <si>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</si>
  <si>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</si>
  <si>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</si>
  <si>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</si>
  <si>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</si>
  <si>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</si>
  <si>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</si>
  <si>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</si>
  <si>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</si>
  <si>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</si>
  <si>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</si>
  <si>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 xml:space="preserve">ADMON </t>
  </si>
  <si>
    <t>LIC. MONSERRAT VÁZQUEZ MALAGA</t>
  </si>
  <si>
    <t xml:space="preserve">DIVISIÓN DE </t>
  </si>
  <si>
    <t>LIC. EN ADMINISTRACIÓN</t>
  </si>
  <si>
    <t xml:space="preserve">LIC. MONSERRAT VÁZQUEZ MAGA </t>
  </si>
  <si>
    <t xml:space="preserve">LIC. MONSERRAT VÁZQUEZ MALAGA </t>
  </si>
  <si>
    <t xml:space="preserve">LIC. EN ADMINISTRACIÓN </t>
  </si>
  <si>
    <t>ADMON</t>
  </si>
  <si>
    <t>FEB - JUN 24</t>
  </si>
  <si>
    <t xml:space="preserve">LAE. RENATA RAMOS MORENO </t>
  </si>
  <si>
    <t>LAE. RENATA RAMOS MORENO</t>
  </si>
  <si>
    <t xml:space="preserve">DERECHO LABORAL Y SEGURIDAD LABORAL </t>
  </si>
  <si>
    <t>205 A</t>
  </si>
  <si>
    <t xml:space="preserve">205 B </t>
  </si>
  <si>
    <t>DERECHO LABORAL Y SEGURIDAD SOCIAL</t>
  </si>
  <si>
    <t>S/E</t>
  </si>
  <si>
    <t>II</t>
  </si>
  <si>
    <t>205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</si>
</sst>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313765</xdr:colOff>
      <xdr:row>33</xdr:row>
      <xdr:rowOff>10152</xdr:rowOff>
    </xdr:from>
    <xdr:to>
      <xdr:col>3</xdr:col>
      <xdr:colOff>661147</xdr:colOff>
      <xdr:row>33</xdr:row>
      <xdr:rowOff>756546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C8E56A3-C215-46E3-45A6-63345860B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04883" y="7439652"/>
          <a:ext cx="717176" cy="7463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67235</xdr:colOff>
      <xdr:row>33</xdr:row>
      <xdr:rowOff>11206</xdr:rowOff>
    </xdr:from>
    <xdr:to>
      <xdr:col>3</xdr:col>
      <xdr:colOff>784411</xdr:colOff>
      <xdr:row>33</xdr:row>
      <xdr:rowOff>757600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8695EB9-2E66-4F26-AE50-39DDE3218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28147" y="7474324"/>
          <a:ext cx="717176" cy="7463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52294</xdr:colOff>
      <xdr:row>33</xdr:row>
      <xdr:rowOff>14941</xdr:rowOff>
    </xdr:from>
    <xdr:to>
      <xdr:col>3</xdr:col>
      <xdr:colOff>788146</xdr:colOff>
      <xdr:row>33</xdr:row>
      <xdr:rowOff>761335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115C7A6-30E9-4D1E-A397-41BC87A7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8882" y="7358529"/>
          <a:ext cx="735852" cy="7463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373529</xdr:colOff>
      <xdr:row>33</xdr:row>
      <xdr:rowOff>37353</xdr:rowOff>
    </xdr:from>
    <xdr:to>
      <xdr:col>3</xdr:col>
      <xdr:colOff>720911</xdr:colOff>
      <xdr:row>33</xdr:row>
      <xdr:rowOff>783747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2C6A49-F316-4C3B-9688-C01E4ADAF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1647" y="7380941"/>
          <a:ext cx="735852" cy="746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672354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O13" sqref="O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2.81640625" style="1" customWidth="1"/>
    <col min="5" max="5" width="9.453125" style="1" customWidth="1"/>
    <col min="6" max="9" width="7.54296875" style="1" customWidth="1"/>
    <col min="10" max="10" width="8.542968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0" t="s">
        <v>4</v>
      </c>
      <c r="C8" s="30"/>
      <c r="D8" s="14" t="s">
        <v>5</v>
      </c>
      <c r="E8" s="5">
        <v>2</v>
      </c>
      <c r="G8" s="4" t="s">
        <v>6</v>
      </c>
      <c r="H8" s="5">
        <v>1</v>
      </c>
      <c r="I8" s="36" t="s">
        <v>7</v>
      </c>
      <c r="J8" s="36"/>
      <c r="K8" s="36"/>
      <c r="L8" s="30" t="s">
        <v>39</v>
      </c>
      <c r="M8" s="30"/>
      <c r="N8" s="30"/>
    </row>
    <row r="10" spans="1:14" ht="13" x14ac:dyDescent="0.3">
      <c r="A10" s="4" t="s">
        <v>8</v>
      </c>
      <c r="B10" s="30" t="s">
        <v>32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22" t="s">
        <v>42</v>
      </c>
      <c r="B14" s="9" t="s">
        <v>21</v>
      </c>
      <c r="C14" s="9" t="s">
        <v>43</v>
      </c>
      <c r="D14" s="9" t="s">
        <v>31</v>
      </c>
      <c r="E14" s="9">
        <v>22</v>
      </c>
      <c r="F14" s="9">
        <v>21</v>
      </c>
      <c r="G14" s="9"/>
      <c r="H14" s="10"/>
      <c r="I14" s="9">
        <f t="shared" ref="I14:I28" si="0">(E14-SUM(F14:G14))-K14</f>
        <v>1</v>
      </c>
      <c r="J14" s="10"/>
      <c r="K14" s="9"/>
      <c r="L14" s="21"/>
      <c r="M14" s="9">
        <v>83</v>
      </c>
      <c r="N14" s="15">
        <v>0.64</v>
      </c>
    </row>
    <row r="15" spans="1:14" s="11" customFormat="1" ht="25" x14ac:dyDescent="0.25">
      <c r="A15" s="22" t="s">
        <v>42</v>
      </c>
      <c r="B15" s="9" t="s">
        <v>21</v>
      </c>
      <c r="C15" s="9" t="s">
        <v>44</v>
      </c>
      <c r="D15" s="9" t="s">
        <v>31</v>
      </c>
      <c r="E15" s="9">
        <v>26</v>
      </c>
      <c r="F15" s="9">
        <v>23</v>
      </c>
      <c r="G15" s="9"/>
      <c r="H15" s="10"/>
      <c r="I15" s="9">
        <f>(E15-SUM(F15:G15))-K15</f>
        <v>3</v>
      </c>
      <c r="J15" s="10"/>
      <c r="K15" s="9"/>
      <c r="L15" s="21"/>
      <c r="M15" s="9">
        <v>79</v>
      </c>
      <c r="N15" s="15">
        <v>0.73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>
        <f>(E16-SUM(F16:G16))-K16</f>
        <v>0</v>
      </c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>
        <f t="shared" si="0"/>
        <v>0</v>
      </c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48</v>
      </c>
      <c r="F28" s="17">
        <f>SUM(F14:F27)</f>
        <v>44</v>
      </c>
      <c r="G28" s="17">
        <f>SUM(G14:G27)</f>
        <v>0</v>
      </c>
      <c r="H28" s="18">
        <f>SUM(F28:G28)/E28</f>
        <v>0.91666666666666663</v>
      </c>
      <c r="I28" s="17">
        <f t="shared" si="0"/>
        <v>4</v>
      </c>
      <c r="J28" s="18">
        <f t="shared" ref="J28" si="1">I28/E28</f>
        <v>8.3333333333333329E-2</v>
      </c>
      <c r="K28" s="17">
        <f>SUM(K14:K27)</f>
        <v>0</v>
      </c>
      <c r="L28" s="18">
        <f t="shared" ref="L28" si="2">K28/E28</f>
        <v>0</v>
      </c>
      <c r="M28" s="17">
        <f>AVERAGE(M14:M27)</f>
        <v>81</v>
      </c>
      <c r="N28" s="19">
        <f>AVERAGE(N14:N27)</f>
        <v>0.68500000000000005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">
        <v>32</v>
      </c>
      <c r="C37" s="24"/>
      <c r="D37" s="24"/>
      <c r="E37" s="13"/>
      <c r="F37" s="13"/>
      <c r="G37" s="24" t="s">
        <v>40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O15" sqref="O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2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FEB - JUN 24</v>
      </c>
      <c r="M8" s="30"/>
      <c r="N8" s="30"/>
    </row>
    <row r="10" spans="1:14" ht="13" x14ac:dyDescent="0.3">
      <c r="A10" s="4" t="s">
        <v>8</v>
      </c>
      <c r="B10" s="30" t="str">
        <f>'1'!B10</f>
        <v>LIC. MONSERRAT VÁZQUEZ MALAGA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">
        <v>45</v>
      </c>
      <c r="B14" s="9" t="s">
        <v>46</v>
      </c>
      <c r="C14" s="9" t="s">
        <v>43</v>
      </c>
      <c r="D14" s="9" t="str">
        <f>'1'!D14</f>
        <v xml:space="preserve">ADMON </v>
      </c>
      <c r="E14" s="9">
        <v>24</v>
      </c>
      <c r="F14" s="9"/>
      <c r="G14" s="9"/>
      <c r="H14" s="10"/>
      <c r="I14" s="9">
        <f t="shared" ref="I14:I28" si="0">(E14-SUM(F14:G14))-K14</f>
        <v>24</v>
      </c>
      <c r="J14" s="10"/>
      <c r="K14" s="9">
        <v>0</v>
      </c>
      <c r="L14" s="10">
        <v>0</v>
      </c>
      <c r="M14" s="9"/>
      <c r="N14" s="15"/>
    </row>
    <row r="15" spans="1:14" s="11" customFormat="1" ht="25" x14ac:dyDescent="0.25">
      <c r="A15" s="9" t="s">
        <v>45</v>
      </c>
      <c r="B15" s="9" t="s">
        <v>46</v>
      </c>
      <c r="C15" s="9" t="s">
        <v>44</v>
      </c>
      <c r="D15" s="9" t="s">
        <v>31</v>
      </c>
      <c r="E15" s="9">
        <v>26</v>
      </c>
      <c r="F15" s="9"/>
      <c r="G15" s="9"/>
      <c r="H15" s="10"/>
      <c r="I15" s="9">
        <f t="shared" si="0"/>
        <v>26</v>
      </c>
      <c r="J15" s="10"/>
      <c r="K15" s="9">
        <v>0</v>
      </c>
      <c r="L15" s="10"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50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">
        <v>32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3" zoomScale="85" zoomScaleNormal="85" zoomScaleSheetLayoutView="100" workbookViewId="0">
      <selection activeCell="P19" sqref="P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3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FEB - JUN 24</v>
      </c>
      <c r="M8" s="30"/>
      <c r="N8" s="30"/>
    </row>
    <row r="10" spans="1:14" ht="13" x14ac:dyDescent="0.3">
      <c r="A10" s="4" t="s">
        <v>8</v>
      </c>
      <c r="B10" s="30" t="str">
        <f>'1'!B10</f>
        <v>LIC. MONSERRAT VÁZQUEZ MALAGA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tr">
        <f>'1'!A14</f>
        <v xml:space="preserve">DERECHO LABORAL Y SEGURIDAD LABORAL </v>
      </c>
      <c r="B14" s="9" t="s">
        <v>47</v>
      </c>
      <c r="C14" s="9" t="s">
        <v>43</v>
      </c>
      <c r="D14" s="9" t="str">
        <f>'1'!D14</f>
        <v xml:space="preserve">ADMON </v>
      </c>
      <c r="E14" s="9">
        <v>24</v>
      </c>
      <c r="F14" s="9">
        <v>22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v>0</v>
      </c>
      <c r="M14" s="9">
        <v>80</v>
      </c>
      <c r="N14" s="15">
        <v>0.75</v>
      </c>
    </row>
    <row r="15" spans="1:14" s="11" customFormat="1" ht="25" x14ac:dyDescent="0.25">
      <c r="A15" s="9" t="str">
        <f>'1'!A15</f>
        <v xml:space="preserve">DERECHO LABORAL Y SEGURIDAD LABORAL </v>
      </c>
      <c r="B15" s="42" t="s">
        <v>47</v>
      </c>
      <c r="C15" s="9" t="s">
        <v>48</v>
      </c>
      <c r="D15" s="9" t="s">
        <v>31</v>
      </c>
      <c r="E15" s="9">
        <v>26</v>
      </c>
      <c r="F15" s="9">
        <v>22</v>
      </c>
      <c r="G15" s="9"/>
      <c r="H15" s="10"/>
      <c r="I15" s="9">
        <f t="shared" si="0"/>
        <v>4</v>
      </c>
      <c r="J15" s="10"/>
      <c r="K15" s="9">
        <v>0</v>
      </c>
      <c r="L15" s="10">
        <v>0</v>
      </c>
      <c r="M15" s="9">
        <v>73</v>
      </c>
      <c r="N15" s="15">
        <v>0.73</v>
      </c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ref="H16:H27" si="1">F16/E16</f>
        <v>#DIV/0!</v>
      </c>
      <c r="I16" s="9">
        <f t="shared" si="0"/>
        <v>0</v>
      </c>
      <c r="J16" s="10" t="e">
        <f t="shared" ref="J16:J28" si="2">I16/E16</f>
        <v>#DIV/0!</v>
      </c>
      <c r="K16" s="9"/>
      <c r="L16" s="10" t="e">
        <f t="shared" ref="L16:L28" si="3">K16/E16</f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1"/>
        <v>#DIV/0!</v>
      </c>
      <c r="I17" s="9">
        <f t="shared" si="0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0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50</v>
      </c>
      <c r="F28" s="17">
        <f>SUM(F14:F27)</f>
        <v>44</v>
      </c>
      <c r="G28" s="17">
        <f>SUM(G14:G27)</f>
        <v>0</v>
      </c>
      <c r="H28" s="18">
        <f>SUM(F28:G28)/E28</f>
        <v>0.88</v>
      </c>
      <c r="I28" s="17">
        <f t="shared" si="0"/>
        <v>6</v>
      </c>
      <c r="J28" s="18">
        <f t="shared" si="2"/>
        <v>0.12</v>
      </c>
      <c r="K28" s="17">
        <f>SUM(K14:K27)</f>
        <v>0</v>
      </c>
      <c r="L28" s="18">
        <f t="shared" si="3"/>
        <v>0</v>
      </c>
      <c r="M28" s="17">
        <f>AVERAGE(M14:M27)</f>
        <v>76.5</v>
      </c>
      <c r="N28" s="19">
        <f>AVERAGE(N14:N27)</f>
        <v>0.74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">
        <v>36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33</v>
      </c>
      <c r="B6" s="39"/>
      <c r="C6" s="39"/>
      <c r="D6" s="39"/>
      <c r="E6" s="40" t="s">
        <v>34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>
        <v>4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FEB - JUN 24</v>
      </c>
      <c r="M8" s="30"/>
      <c r="N8" s="30"/>
    </row>
    <row r="10" spans="1:14" ht="13" x14ac:dyDescent="0.3">
      <c r="A10" s="4" t="s">
        <v>8</v>
      </c>
      <c r="B10" s="30" t="str">
        <f>'1'!B10</f>
        <v>LIC. MONSERRAT VÁZQUEZ MALAGA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5">
      <c r="A14" s="9"/>
      <c r="B14" s="9"/>
      <c r="C14" s="9"/>
      <c r="D14" s="9" t="s">
        <v>38</v>
      </c>
      <c r="E14" s="9"/>
      <c r="F14" s="9"/>
      <c r="G14" s="9"/>
      <c r="H14" s="21"/>
      <c r="I14" s="9">
        <f t="shared" ref="I14:I16" si="0">(E14-SUM(F14:G14))-K14</f>
        <v>0</v>
      </c>
      <c r="J14" s="21"/>
      <c r="K14" s="9">
        <v>0</v>
      </c>
      <c r="L14" s="10"/>
      <c r="M14" s="9"/>
      <c r="N14" s="15"/>
    </row>
    <row r="15" spans="1:14" s="11" customFormat="1" x14ac:dyDescent="0.25">
      <c r="A15" s="9"/>
      <c r="B15" s="9"/>
      <c r="C15" s="9"/>
      <c r="D15" s="9" t="s">
        <v>38</v>
      </c>
      <c r="E15" s="9"/>
      <c r="F15" s="9"/>
      <c r="G15" s="9"/>
      <c r="H15" s="10"/>
      <c r="I15" s="9">
        <f t="shared" si="0"/>
        <v>0</v>
      </c>
      <c r="J15" s="21"/>
      <c r="K15" s="9">
        <v>0</v>
      </c>
      <c r="L15" s="10"/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/>
      <c r="I16" s="9">
        <f t="shared" si="0"/>
        <v>0</v>
      </c>
      <c r="J16" s="10"/>
      <c r="K16" s="9">
        <v>0</v>
      </c>
      <c r="L16" s="10"/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ref="H17:H27" si="1">F17/E17</f>
        <v>#DIV/0!</v>
      </c>
      <c r="I17" s="9">
        <f t="shared" ref="I17:I28" si="2">(E17-SUM(F17:G17))-K17</f>
        <v>0</v>
      </c>
      <c r="J17" s="10" t="e">
        <f t="shared" ref="J17:J28" si="3">I17/E17</f>
        <v>#DIV/0!</v>
      </c>
      <c r="K17" s="9"/>
      <c r="L17" s="10" t="e">
        <f t="shared" ref="L17:L28" si="4">K17/E17</f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1"/>
        <v>#DIV/0!</v>
      </c>
      <c r="I27" s="9">
        <f t="shared" si="2"/>
        <v>0</v>
      </c>
      <c r="J27" s="10" t="e">
        <f t="shared" si="3"/>
        <v>#DIV/0!</v>
      </c>
      <c r="K27" s="9"/>
      <c r="L27" s="10" t="e">
        <f t="shared" si="4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2"/>
        <v>0</v>
      </c>
      <c r="J28" s="18" t="e">
        <f t="shared" si="3"/>
        <v>#DIV/0!</v>
      </c>
      <c r="K28" s="17">
        <f>SUM(K14:K27)</f>
        <v>0</v>
      </c>
      <c r="L28" s="18" t="e">
        <f t="shared" si="4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">
        <v>35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70" zoomScaleNormal="85" zoomScaleSheetLayoutView="100" workbookViewId="0">
      <selection activeCell="H14" sqref="H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3.7265625" style="1" customWidth="1"/>
    <col min="5" max="5" width="9.453125" style="1" customWidth="1"/>
    <col min="6" max="9" width="7.54296875" style="1" customWidth="1"/>
    <col min="10" max="10" width="17.08984375" style="1" customWidth="1"/>
    <col min="11" max="12" width="7.54296875" style="1" customWidth="1"/>
    <col min="13" max="16384" width="11.453125" style="1"/>
  </cols>
  <sheetData>
    <row r="1" spans="1:14" ht="62.25" customHeight="1" x14ac:dyDescent="0.25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8" t="s">
        <v>30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3" x14ac:dyDescent="0.3">
      <c r="A6" s="39" t="s">
        <v>2</v>
      </c>
      <c r="B6" s="39"/>
      <c r="C6" s="39"/>
      <c r="D6" s="39"/>
      <c r="E6" s="40" t="s">
        <v>37</v>
      </c>
      <c r="F6" s="40"/>
      <c r="G6" s="40"/>
      <c r="H6" s="40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0" t="s">
        <v>29</v>
      </c>
      <c r="C8" s="30"/>
      <c r="D8" s="14" t="s">
        <v>5</v>
      </c>
      <c r="E8" s="20">
        <f>'1'!E8</f>
        <v>2</v>
      </c>
      <c r="F8"/>
      <c r="G8" s="4" t="s">
        <v>6</v>
      </c>
      <c r="H8" s="20">
        <f>'1'!H8</f>
        <v>1</v>
      </c>
      <c r="I8" s="36" t="s">
        <v>7</v>
      </c>
      <c r="J8" s="36"/>
      <c r="K8" s="36"/>
      <c r="L8" s="30" t="str">
        <f>'1'!L8</f>
        <v>FEB - JUN 24</v>
      </c>
      <c r="M8" s="30"/>
      <c r="N8" s="30"/>
    </row>
    <row r="10" spans="1:14" ht="13" x14ac:dyDescent="0.3">
      <c r="A10" s="4" t="s">
        <v>8</v>
      </c>
      <c r="B10" s="30" t="str">
        <f>'1'!B10</f>
        <v>LIC. MONSERRAT VÁZQUEZ MALAGA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ht="13" x14ac:dyDescent="0.25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5" x14ac:dyDescent="0.25">
      <c r="A14" s="9" t="str">
        <f>'1'!A14</f>
        <v xml:space="preserve">DERECHO LABORAL Y SEGURIDAD LABORAL </v>
      </c>
      <c r="B14" s="9" t="s">
        <v>25</v>
      </c>
      <c r="C14" s="9"/>
      <c r="D14" s="9" t="str">
        <f>'1'!D14</f>
        <v xml:space="preserve">ADMON </v>
      </c>
      <c r="E14" s="9"/>
      <c r="F14" s="9"/>
      <c r="G14" s="9"/>
      <c r="H14" s="10" t="e">
        <f t="shared" ref="H14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5">
      <c r="B34" s="29"/>
      <c r="C34" s="29"/>
      <c r="D34" s="29"/>
      <c r="G34" s="30"/>
      <c r="H34" s="30"/>
      <c r="I34" s="30"/>
      <c r="J34" s="30"/>
    </row>
    <row r="35" spans="1:10" hidden="1" x14ac:dyDescent="0.25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5"/>
    <row r="37" spans="1:10" ht="45" customHeight="1" x14ac:dyDescent="0.25">
      <c r="B37" s="24" t="str">
        <f>B10</f>
        <v>LIC. MONSERRAT VÁZQUEZ MALAGA</v>
      </c>
      <c r="C37" s="24"/>
      <c r="D37" s="24"/>
      <c r="E37" s="13"/>
      <c r="F37" s="13"/>
      <c r="G37" s="24" t="s">
        <v>41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MONSERRAT VÁZQUEZ MALAGA</cp:lastModifiedBy>
  <cp:revision/>
  <cp:lastPrinted>2023-10-06T03:16:33Z</cp:lastPrinted>
  <dcterms:created xsi:type="dcterms:W3CDTF">2021-11-22T14:45:25Z</dcterms:created>
  <dcterms:modified xsi:type="dcterms:W3CDTF">2024-05-22T22:58:22Z</dcterms:modified>
  <cp:category/>
  <cp:contentStatus/>
</cp:coreProperties>
</file>