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onse\OneDrive\Documentos\"/>
    </mc:Choice>
  </mc:AlternateContent>
  <xr:revisionPtr revIDLastSave="0" documentId="13_ncr:1_{8F34B44D-B05C-411D-84E1-A551BEBF63C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3" l="1"/>
  <c r="I14" i="10" l="1"/>
  <c r="I14" i="22"/>
  <c r="I15" i="24" l="1"/>
  <c r="I14" i="23"/>
  <c r="A16" i="24" l="1"/>
  <c r="C16" i="24"/>
  <c r="D16" i="24"/>
  <c r="I14" i="24"/>
  <c r="E16" i="24"/>
  <c r="I16" i="24" s="1"/>
  <c r="A15" i="23"/>
  <c r="I15" i="22"/>
  <c r="N28" i="25"/>
  <c r="M28" i="25"/>
  <c r="K28" i="25"/>
  <c r="G28" i="25"/>
  <c r="F28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L14" i="25"/>
  <c r="H14" i="25"/>
  <c r="E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<sst xmlns="http://schemas.openxmlformats.org/spreadsheetml/2006/main" count="202" uniqueCount="50">
  <si>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</si>
  <si>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</si>
  <si>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</si>
  <si>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</si>
  <si>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</si>
  <si>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</si>
  <si>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</si>
  <si>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</si>
  <si>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</si>
  <si>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</si>
  <si>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</si>
  <si>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</si>
  <si>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</si>
  <si>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</si>
  <si>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</si>
  <si>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</si>
  <si>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</si>
  <si>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</si>
  <si>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</si>
  <si>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</si>
  <si>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</si>
  <si>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</si>
  <si>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</si>
  <si>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</si>
  <si>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</si>
  <si>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</si>
  <si>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</si>
  <si>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</si>
  <si>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</si>
  <si>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</si>
  <si>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</si>
  <si>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</si>
  <si>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</si>
  <si>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</si>
  <si>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</si>
  <si>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</si>
  <si>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</si>
  <si>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</si>
  <si>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</si>
  <si>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>FEB - JUN 24</t>
  </si>
  <si>
    <t xml:space="preserve">LAE. RENATA RAMOS MORENO </t>
  </si>
  <si>
    <t>LAE. RENATA RAMOS MORENO</t>
  </si>
  <si>
    <t xml:space="preserve">DERECHO LABORAL Y SEGURIDAD LABORAL </t>
  </si>
  <si>
    <t>205 A</t>
  </si>
  <si>
    <t xml:space="preserve">205 B </t>
  </si>
  <si>
    <t>DERECHO LABORAL Y SEGURIDAD SOCIAL</t>
  </si>
  <si>
    <t>S/E</t>
  </si>
  <si>
    <t>II</t>
  </si>
  <si>
    <t>205 B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</si>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</sst>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672354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O13" sqref="O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6" t="s">
        <v>4</v>
      </c>
      <c r="C8" s="36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36" t="s">
        <v>39</v>
      </c>
      <c r="M8" s="36"/>
      <c r="N8" s="36"/>
    </row>
    <row r="10" spans="1:14" ht="13" x14ac:dyDescent="0.3">
      <c r="A10" s="4" t="s">
        <v>8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" x14ac:dyDescent="0.25">
      <c r="A14" s="22" t="s">
        <v>42</v>
      </c>
      <c r="B14" s="9" t="s">
        <v>21</v>
      </c>
      <c r="C14" s="9" t="s">
        <v>43</v>
      </c>
      <c r="D14" s="9" t="s">
        <v>31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/>
      <c r="L14" s="21"/>
      <c r="M14" s="9">
        <v>83</v>
      </c>
      <c r="N14" s="15">
        <v>0.64</v>
      </c>
    </row>
    <row r="15" spans="1:14" s="11" customFormat="1" ht="25" x14ac:dyDescent="0.25">
      <c r="A15" s="22" t="s">
        <v>42</v>
      </c>
      <c r="B15" s="9" t="s">
        <v>21</v>
      </c>
      <c r="C15" s="9" t="s">
        <v>44</v>
      </c>
      <c r="D15" s="9" t="s">
        <v>31</v>
      </c>
      <c r="E15" s="9">
        <v>26</v>
      </c>
      <c r="F15" s="9">
        <v>23</v>
      </c>
      <c r="G15" s="9"/>
      <c r="H15" s="10"/>
      <c r="I15" s="9">
        <f>(E15-SUM(F15:G15))-K15</f>
        <v>3</v>
      </c>
      <c r="J15" s="10"/>
      <c r="K15" s="9"/>
      <c r="L15" s="21"/>
      <c r="M15" s="9">
        <v>79</v>
      </c>
      <c r="N15" s="15">
        <v>0.73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44</v>
      </c>
      <c r="G28" s="17">
        <f>SUM(G14:G27)</f>
        <v>0</v>
      </c>
      <c r="H28" s="18">
        <f>SUM(F28:G28)/E28</f>
        <v>0.91666666666666663</v>
      </c>
      <c r="I28" s="17">
        <f t="shared" si="0"/>
        <v>4</v>
      </c>
      <c r="J28" s="18">
        <f t="shared" ref="J28" si="1">I28/E28</f>
        <v>8.3333333333333329E-2</v>
      </c>
      <c r="K28" s="17">
        <f>SUM(K14:K27)</f>
        <v>0</v>
      </c>
      <c r="L28" s="18">
        <f t="shared" ref="L28" si="2">K28/E28</f>
        <v>0</v>
      </c>
      <c r="M28" s="17">
        <f>AVERAGE(M14:M27)</f>
        <v>81</v>
      </c>
      <c r="N28" s="19">
        <f>AVERAGE(N14:N27)</f>
        <v>0.68500000000000005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32</v>
      </c>
      <c r="C37" s="42"/>
      <c r="D37" s="42"/>
      <c r="E37" s="13"/>
      <c r="F37" s="13"/>
      <c r="G37" s="42" t="s">
        <v>40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FEB - JUN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" x14ac:dyDescent="0.25">
      <c r="A14" s="9" t="s">
        <v>45</v>
      </c>
      <c r="B14" s="9" t="s">
        <v>46</v>
      </c>
      <c r="C14" s="9" t="s">
        <v>43</v>
      </c>
      <c r="D14" s="9" t="str">
        <f>'1'!D14</f>
        <v xml:space="preserve">ADMON </v>
      </c>
      <c r="E14" s="9">
        <v>24</v>
      </c>
      <c r="F14" s="9"/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">
        <v>45</v>
      </c>
      <c r="B15" s="9" t="s">
        <v>46</v>
      </c>
      <c r="C15" s="9" t="s">
        <v>44</v>
      </c>
      <c r="D15" s="9" t="s">
        <v>31</v>
      </c>
      <c r="E15" s="9"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32</v>
      </c>
      <c r="C37" s="42"/>
      <c r="D37" s="42"/>
      <c r="E37" s="13"/>
      <c r="F37" s="13"/>
      <c r="G37" s="42" t="s">
        <v>41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P19" sqref="P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FEB - JUN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" x14ac:dyDescent="0.25">
      <c r="A14" s="9" t="str">
        <f>'1'!A14</f>
        <v xml:space="preserve">DERECHO LABORAL Y SEGURIDAD LABORAL </v>
      </c>
      <c r="B14" s="9" t="s">
        <v>47</v>
      </c>
      <c r="C14" s="9" t="s">
        <v>43</v>
      </c>
      <c r="D14" s="9" t="str">
        <f>'1'!D14</f>
        <v xml:space="preserve">ADMON 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v>0</v>
      </c>
      <c r="M14" s="9">
        <v>80</v>
      </c>
      <c r="N14" s="15">
        <v>0.75</v>
      </c>
    </row>
    <row r="15" spans="1:14" s="11" customFormat="1" ht="25" x14ac:dyDescent="0.25">
      <c r="A15" s="9" t="str">
        <f>'1'!A15</f>
        <v xml:space="preserve">DERECHO LABORAL Y SEGURIDAD LABORAL </v>
      </c>
      <c r="B15" s="23" t="s">
        <v>47</v>
      </c>
      <c r="C15" s="9" t="s">
        <v>48</v>
      </c>
      <c r="D15" s="9" t="s">
        <v>31</v>
      </c>
      <c r="E15" s="9">
        <v>26</v>
      </c>
      <c r="F15" s="9">
        <v>22</v>
      </c>
      <c r="G15" s="9"/>
      <c r="H15" s="10"/>
      <c r="I15" s="9">
        <f t="shared" si="0"/>
        <v>4</v>
      </c>
      <c r="J15" s="10"/>
      <c r="K15" s="9">
        <v>0</v>
      </c>
      <c r="L15" s="10">
        <v>0</v>
      </c>
      <c r="M15" s="9">
        <v>73</v>
      </c>
      <c r="N15" s="15">
        <v>0.73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50</v>
      </c>
      <c r="F28" s="17">
        <f>SUM(F14:F27)</f>
        <v>44</v>
      </c>
      <c r="G28" s="17">
        <f>SUM(G14:G27)</f>
        <v>0</v>
      </c>
      <c r="H28" s="18">
        <f>SUM(F28:G28)/E28</f>
        <v>0.88</v>
      </c>
      <c r="I28" s="17">
        <f t="shared" si="0"/>
        <v>6</v>
      </c>
      <c r="J28" s="18">
        <f t="shared" si="2"/>
        <v>0.12</v>
      </c>
      <c r="K28" s="17">
        <f>SUM(K14:K27)</f>
        <v>0</v>
      </c>
      <c r="L28" s="18">
        <f t="shared" si="3"/>
        <v>0</v>
      </c>
      <c r="M28" s="17">
        <f>AVERAGE(M14:M27)</f>
        <v>76.5</v>
      </c>
      <c r="N28" s="19">
        <f>AVERAGE(N14:N27)</f>
        <v>0.74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36</v>
      </c>
      <c r="C37" s="42"/>
      <c r="D37" s="42"/>
      <c r="E37" s="13"/>
      <c r="F37" s="13"/>
      <c r="G37" s="42" t="s">
        <v>41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33</v>
      </c>
      <c r="B6" s="25"/>
      <c r="C6" s="25"/>
      <c r="D6" s="25"/>
      <c r="E6" s="26" t="s">
        <v>34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FEB - JUN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" x14ac:dyDescent="0.25">
      <c r="A14" s="9" t="s">
        <v>45</v>
      </c>
      <c r="B14" s="9" t="s">
        <v>49</v>
      </c>
      <c r="C14" s="9" t="s">
        <v>43</v>
      </c>
      <c r="D14" s="9" t="s">
        <v>38</v>
      </c>
      <c r="E14" s="9">
        <v>24</v>
      </c>
      <c r="F14" s="9"/>
      <c r="G14" s="9"/>
      <c r="H14" s="21"/>
      <c r="I14" s="9">
        <f t="shared" ref="I14:I16" si="0">(E14-SUM(F14:G14))-K14</f>
        <v>24</v>
      </c>
      <c r="J14" s="21"/>
      <c r="K14" s="9">
        <v>0</v>
      </c>
      <c r="L14" s="10"/>
      <c r="M14" s="9">
        <v>79</v>
      </c>
      <c r="N14" s="15">
        <v>0.71</v>
      </c>
    </row>
    <row r="15" spans="1:14" s="11" customFormat="1" ht="25" x14ac:dyDescent="0.25">
      <c r="A15" s="9" t="s">
        <v>45</v>
      </c>
      <c r="B15" s="9" t="s">
        <v>46</v>
      </c>
      <c r="C15" s="9" t="s">
        <v>48</v>
      </c>
      <c r="D15" s="9" t="s">
        <v>38</v>
      </c>
      <c r="E15" s="9">
        <v>26</v>
      </c>
      <c r="F15" s="9"/>
      <c r="G15" s="9"/>
      <c r="H15" s="10"/>
      <c r="I15" s="9">
        <f t="shared" si="0"/>
        <v>26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50</v>
      </c>
      <c r="J28" s="18">
        <f t="shared" si="3"/>
        <v>1</v>
      </c>
      <c r="K28" s="17">
        <f>SUM(K14:K27)</f>
        <v>0</v>
      </c>
      <c r="L28" s="18">
        <f t="shared" si="4"/>
        <v>0</v>
      </c>
      <c r="M28" s="17">
        <f>AVERAGE(M14:M27)</f>
        <v>79</v>
      </c>
      <c r="N28" s="19">
        <f>AVERAGE(N14:N27)</f>
        <v>0.71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">
        <v>35</v>
      </c>
      <c r="C37" s="42"/>
      <c r="D37" s="42"/>
      <c r="E37" s="13"/>
      <c r="F37" s="13"/>
      <c r="G37" s="42" t="s">
        <v>41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70" zoomScaleNormal="85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3.7265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 t="s">
        <v>29</v>
      </c>
      <c r="C8" s="36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'1'!L8</f>
        <v>FEB - JUN 24</v>
      </c>
      <c r="M8" s="36"/>
      <c r="N8" s="36"/>
    </row>
    <row r="10" spans="1:14" ht="13" x14ac:dyDescent="0.3">
      <c r="A10" s="4" t="s">
        <v>8</v>
      </c>
      <c r="B10" s="36" t="str">
        <f>'1'!B10</f>
        <v>LIC. MONSERRAT VÁZQUEZ MALAGA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" x14ac:dyDescent="0.25">
      <c r="A14" s="9" t="str">
        <f>'1'!A14</f>
        <v xml:space="preserve">DERECHO LABORAL Y SEGURIDAD LABORAL </v>
      </c>
      <c r="B14" s="9" t="s">
        <v>25</v>
      </c>
      <c r="C14" s="9"/>
      <c r="D14" s="9" t="str">
        <f>'1'!D14</f>
        <v xml:space="preserve">ADMON </v>
      </c>
      <c r="E14" s="9"/>
      <c r="F14" s="9"/>
      <c r="G14" s="9"/>
      <c r="H14" s="10" t="e">
        <f t="shared" ref="H14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LIC. MONSERRAT VÁZQUEZ MALAGA</v>
      </c>
      <c r="C37" s="42"/>
      <c r="D37" s="42"/>
      <c r="E37" s="13"/>
      <c r="F37" s="13"/>
      <c r="G37" s="42" t="s">
        <v>41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2024-06-06T02:01:46Z</dcterms:modified>
  <cp:category/>
  <cp:contentStatus/>
</cp:coreProperties>
</file>