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0225"/>
  <workbookPr autoCompressPictures="0"/>
  <bookViews>
    <workbookView xWindow="1680" yWindow="1680" windowWidth="23920" windowHeight="14380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25" l="1"/>
  <c r="E17" i="25"/>
  <c r="E16" i="25"/>
  <c r="E15" i="25"/>
  <c r="E14" i="25"/>
  <c r="D18" i="25"/>
  <c r="D17" i="25"/>
  <c r="D16" i="25"/>
  <c r="D15" i="25"/>
  <c r="D14" i="25"/>
  <c r="C18" i="25"/>
  <c r="C17" i="25"/>
  <c r="C16" i="25"/>
  <c r="C15" i="25"/>
  <c r="C14" i="25"/>
  <c r="A18" i="25"/>
  <c r="A17" i="25"/>
  <c r="A16" i="25"/>
  <c r="A15" i="25"/>
  <c r="A14" i="25"/>
  <c r="N28" i="10"/>
  <c r="M28" i="10"/>
  <c r="H8" i="25"/>
  <c r="E8" i="25"/>
  <c r="B10" i="25"/>
  <c r="B37" i="25"/>
  <c r="I19" i="10"/>
  <c r="L18" i="10"/>
  <c r="I18" i="10"/>
  <c r="L17" i="10"/>
  <c r="I17" i="10"/>
  <c r="L16" i="10"/>
  <c r="I16" i="10"/>
  <c r="L15" i="10"/>
  <c r="I15" i="10"/>
  <c r="L14" i="10"/>
  <c r="I14" i="10"/>
  <c r="L8" i="25"/>
  <c r="N28" i="25"/>
  <c r="M28" i="25"/>
  <c r="K28" i="25"/>
  <c r="G28" i="25"/>
  <c r="F28" i="25"/>
  <c r="N28" i="24"/>
  <c r="M28" i="24"/>
  <c r="K28" i="24"/>
  <c r="G28" i="24"/>
  <c r="F28" i="24"/>
  <c r="E18" i="24"/>
  <c r="D18" i="24"/>
  <c r="C18" i="24"/>
  <c r="A18" i="24"/>
  <c r="E17" i="24"/>
  <c r="D17" i="24"/>
  <c r="C17" i="24"/>
  <c r="A17" i="24"/>
  <c r="E16" i="24"/>
  <c r="D16" i="24"/>
  <c r="C16" i="24"/>
  <c r="A16" i="24"/>
  <c r="E15" i="24"/>
  <c r="D15" i="24"/>
  <c r="C15" i="24"/>
  <c r="A15" i="24"/>
  <c r="E14" i="24"/>
  <c r="D14" i="24"/>
  <c r="C14" i="24"/>
  <c r="A14" i="24"/>
  <c r="B10" i="24"/>
  <c r="B37" i="24"/>
  <c r="L8" i="24"/>
  <c r="H8" i="24"/>
  <c r="E8" i="24"/>
  <c r="N28" i="23"/>
  <c r="M28" i="23"/>
  <c r="K28" i="23"/>
  <c r="G28" i="23"/>
  <c r="F28" i="23"/>
  <c r="E18" i="23"/>
  <c r="D18" i="23"/>
  <c r="C18" i="23"/>
  <c r="A18" i="23"/>
  <c r="E17" i="23"/>
  <c r="D17" i="23"/>
  <c r="C17" i="23"/>
  <c r="A17" i="23"/>
  <c r="E16" i="23"/>
  <c r="D16" i="23"/>
  <c r="C16" i="23"/>
  <c r="A16" i="23"/>
  <c r="E15" i="23"/>
  <c r="D15" i="23"/>
  <c r="C15" i="23"/>
  <c r="A15" i="23"/>
  <c r="E14" i="23"/>
  <c r="D14" i="23"/>
  <c r="C14" i="23"/>
  <c r="A14" i="23"/>
  <c r="B37" i="23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C14" i="22"/>
  <c r="D14" i="22"/>
  <c r="E14" i="22"/>
  <c r="A14" i="22"/>
  <c r="B10" i="22"/>
  <c r="B37" i="22"/>
  <c r="L8" i="22"/>
  <c r="H8" i="22"/>
  <c r="E8" i="22"/>
  <c r="N28" i="22"/>
  <c r="M28" i="22"/>
  <c r="K28" i="22"/>
  <c r="G28" i="22"/>
  <c r="F28" i="22"/>
  <c r="B37" i="10"/>
  <c r="K28" i="10"/>
  <c r="G28" i="10"/>
  <c r="F28" i="10"/>
  <c r="E28" i="10"/>
  <c r="I27" i="10"/>
  <c r="I26" i="10"/>
  <c r="I25" i="10"/>
  <c r="I24" i="10"/>
  <c r="I23" i="10"/>
  <c r="I22" i="10"/>
  <c r="I21" i="10"/>
  <c r="I20" i="10"/>
  <c r="E28" i="25"/>
  <c r="E28" i="24"/>
  <c r="E28" i="23"/>
  <c r="E28" i="22"/>
  <c r="I28" i="10"/>
  <c r="L28" i="10"/>
  <c r="I28" i="25"/>
  <c r="J28" i="25"/>
  <c r="L28" i="25"/>
  <c r="H28" i="25"/>
  <c r="I28" i="24"/>
  <c r="J28" i="24"/>
  <c r="L28" i="24"/>
  <c r="H28" i="24"/>
  <c r="I28" i="23"/>
  <c r="J28" i="23"/>
  <c r="L28" i="23"/>
  <c r="H28" i="23"/>
  <c r="I28" i="22"/>
  <c r="J28" i="22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<sst xmlns="http://schemas.openxmlformats.org/spreadsheetml/2006/main" count="189" uniqueCount="45">
  <si>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</si>
  <si>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</si>
  <si>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</si>
  <si>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</si>
  <si>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</si>
  <si>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</si>
  <si>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</si>
  <si>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</si>
  <si>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</si>
  <si>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</si>
  <si>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</si>
  <si>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</si>
  <si>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</si>
  <si>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</si>
  <si>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</si>
  <si>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</si>
  <si>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</si>
  <si>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</si>
  <si>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</si>
  <si>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</si>
  <si>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</si>
  <si>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</si>
  <si>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</si>
  <si>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</si>
  <si>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</si>
  <si>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</si>
  <si>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</si>
  <si>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</si>
  <si>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</si>
  <si>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</si>
  <si>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IEME</t>
  </si>
  <si>
    <t>PROCESOS DE FABRICACIÓN</t>
  </si>
  <si>
    <t>ELECTROMECANICA</t>
  </si>
  <si>
    <t>JUAN CARLOS CÁRDENAS TUFIÑO</t>
  </si>
  <si>
    <t>ESTEBAN DOMÍNGUEZ FISCAL</t>
  </si>
  <si>
    <t>ELECTROMECÁNICA</t>
  </si>
  <si>
    <t>S/E</t>
  </si>
  <si>
    <t>ADMINISTRACIÓN Y TÉCNICAS DE MANTENIMIENTO</t>
  </si>
  <si>
    <t>602-A</t>
  </si>
  <si>
    <t>602-B</t>
  </si>
  <si>
    <t>401-A</t>
  </si>
  <si>
    <t>401-B</t>
  </si>
  <si>
    <t>401-C</t>
  </si>
  <si>
    <t>IIND</t>
  </si>
  <si>
    <t>FEBRERO-JUNIO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</si>
</sst>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38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4" fillId="2" borderId="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38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683557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672352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4.vml"/><Relationship Id="rId3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Relationship Id="rId2" Type="http://schemas.openxmlformats.org/officeDocument/2006/relationships/vmlDrawing" Target="../drawings/vmlDrawing5.vml"/><Relationship Id="rId3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tabSelected="1" topLeftCell="A4" zoomScale="125" zoomScaleNormal="125" zoomScaleSheetLayoutView="100" zoomScalePageLayoutView="125" workbookViewId="0">
      <selection activeCell="N9" sqref="N9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>
      <c r="A6" s="38" t="s">
        <v>2</v>
      </c>
      <c r="B6" s="38"/>
      <c r="C6" s="38"/>
      <c r="D6" s="38"/>
      <c r="E6" s="39" t="s">
        <v>35</v>
      </c>
      <c r="F6" s="39"/>
      <c r="G6" s="39"/>
      <c r="H6" s="39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>
      <c r="A8" s="4" t="s">
        <v>3</v>
      </c>
      <c r="B8" s="29" t="s">
        <v>4</v>
      </c>
      <c r="C8" s="29"/>
      <c r="D8" s="14" t="s">
        <v>5</v>
      </c>
      <c r="E8" s="5">
        <v>5</v>
      </c>
      <c r="G8" s="4" t="s">
        <v>6</v>
      </c>
      <c r="H8" s="5">
        <v>3</v>
      </c>
      <c r="I8" s="35" t="s">
        <v>7</v>
      </c>
      <c r="J8" s="35"/>
      <c r="K8" s="35"/>
      <c r="L8" s="29" t="s">
        <v>44</v>
      </c>
      <c r="M8" s="29"/>
      <c r="N8" s="29"/>
    </row>
    <row r="10" spans="1:14">
      <c r="A10" s="4" t="s">
        <v>8</v>
      </c>
      <c r="B10" s="29" t="s">
        <v>33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4">
      <c r="A14" s="9" t="s">
        <v>37</v>
      </c>
      <c r="B14" s="9" t="s">
        <v>36</v>
      </c>
      <c r="C14" s="9" t="s">
        <v>38</v>
      </c>
      <c r="D14" s="9" t="s">
        <v>30</v>
      </c>
      <c r="E14" s="9">
        <v>29</v>
      </c>
      <c r="F14" s="9"/>
      <c r="G14" s="9"/>
      <c r="H14" s="10"/>
      <c r="I14" s="9">
        <f t="shared" ref="I14:I19" si="0">(E14-SUM(F14:G14))-K14</f>
        <v>29</v>
      </c>
      <c r="J14" s="10"/>
      <c r="K14" s="9">
        <v>0</v>
      </c>
      <c r="L14" s="10">
        <f t="shared" ref="L14:L18" si="1">K14/E14</f>
        <v>0</v>
      </c>
      <c r="M14" s="9">
        <v>0</v>
      </c>
      <c r="N14" s="15">
        <v>0</v>
      </c>
    </row>
    <row r="15" spans="1:14" s="11" customFormat="1" ht="24">
      <c r="A15" s="9" t="s">
        <v>37</v>
      </c>
      <c r="B15" s="9" t="s">
        <v>36</v>
      </c>
      <c r="C15" s="9" t="s">
        <v>39</v>
      </c>
      <c r="D15" s="9" t="s">
        <v>30</v>
      </c>
      <c r="E15" s="9">
        <v>17</v>
      </c>
      <c r="F15" s="9"/>
      <c r="G15" s="9"/>
      <c r="H15" s="10"/>
      <c r="I15" s="9">
        <f t="shared" si="0"/>
        <v>17</v>
      </c>
      <c r="J15" s="10"/>
      <c r="K15" s="9">
        <v>0</v>
      </c>
      <c r="L15" s="10">
        <f t="shared" si="1"/>
        <v>0</v>
      </c>
      <c r="M15" s="9">
        <v>0</v>
      </c>
      <c r="N15" s="15">
        <v>0</v>
      </c>
    </row>
    <row r="16" spans="1:14" s="11" customFormat="1" ht="24">
      <c r="A16" s="9" t="s">
        <v>31</v>
      </c>
      <c r="B16" s="9" t="s">
        <v>36</v>
      </c>
      <c r="C16" s="9" t="s">
        <v>40</v>
      </c>
      <c r="D16" s="9" t="s">
        <v>43</v>
      </c>
      <c r="E16" s="9">
        <v>29</v>
      </c>
      <c r="F16" s="9"/>
      <c r="G16" s="9"/>
      <c r="H16" s="10"/>
      <c r="I16" s="9">
        <f t="shared" si="0"/>
        <v>29</v>
      </c>
      <c r="J16" s="10"/>
      <c r="K16" s="9">
        <v>0</v>
      </c>
      <c r="L16" s="10">
        <f t="shared" si="1"/>
        <v>0</v>
      </c>
      <c r="M16" s="9">
        <v>0</v>
      </c>
      <c r="N16" s="15">
        <v>0</v>
      </c>
    </row>
    <row r="17" spans="1:14" s="11" customFormat="1" ht="24">
      <c r="A17" s="9" t="s">
        <v>31</v>
      </c>
      <c r="B17" s="9" t="s">
        <v>36</v>
      </c>
      <c r="C17" s="9" t="s">
        <v>41</v>
      </c>
      <c r="D17" s="9" t="s">
        <v>43</v>
      </c>
      <c r="E17" s="9">
        <v>16</v>
      </c>
      <c r="F17" s="9"/>
      <c r="G17" s="9"/>
      <c r="H17" s="10"/>
      <c r="I17" s="9">
        <f t="shared" si="0"/>
        <v>16</v>
      </c>
      <c r="J17" s="10"/>
      <c r="K17" s="9">
        <v>0</v>
      </c>
      <c r="L17" s="10">
        <f t="shared" si="1"/>
        <v>0</v>
      </c>
      <c r="M17" s="9">
        <v>0</v>
      </c>
      <c r="N17" s="15">
        <v>0</v>
      </c>
    </row>
    <row r="18" spans="1:14" s="11" customFormat="1" ht="24">
      <c r="A18" s="9" t="s">
        <v>31</v>
      </c>
      <c r="B18" s="9" t="s">
        <v>36</v>
      </c>
      <c r="C18" s="9" t="s">
        <v>42</v>
      </c>
      <c r="D18" s="9" t="s">
        <v>43</v>
      </c>
      <c r="E18" s="9">
        <v>18</v>
      </c>
      <c r="F18" s="9"/>
      <c r="G18" s="9"/>
      <c r="H18" s="10"/>
      <c r="I18" s="9">
        <f t="shared" si="0"/>
        <v>18</v>
      </c>
      <c r="J18" s="10"/>
      <c r="K18" s="9">
        <v>0</v>
      </c>
      <c r="L18" s="10">
        <f t="shared" si="1"/>
        <v>0</v>
      </c>
      <c r="M18" s="9">
        <v>0</v>
      </c>
      <c r="N18" s="15">
        <v>0</v>
      </c>
    </row>
    <row r="19" spans="1:14" s="11" customFormat="1">
      <c r="A19" s="9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>
      <c r="A20" s="8"/>
      <c r="B20" s="9"/>
      <c r="C20" s="9"/>
      <c r="D20" s="9"/>
      <c r="E20" s="9"/>
      <c r="F20" s="9"/>
      <c r="G20" s="9"/>
      <c r="H20" s="10"/>
      <c r="I20" s="9">
        <f t="shared" ref="I20:I28" si="2">(E20-SUM(F20:G20))-K20</f>
        <v>0</v>
      </c>
      <c r="J20" s="10"/>
      <c r="K20" s="9"/>
      <c r="L20" s="10"/>
      <c r="M20" s="9"/>
      <c r="N20" s="15"/>
    </row>
    <row r="21" spans="1:14" s="11" customFormat="1">
      <c r="A21" s="8"/>
      <c r="B21" s="9"/>
      <c r="C21" s="9"/>
      <c r="D21" s="9"/>
      <c r="E21" s="9"/>
      <c r="F21" s="9"/>
      <c r="G21" s="9"/>
      <c r="H21" s="10"/>
      <c r="I21" s="9">
        <f t="shared" si="2"/>
        <v>0</v>
      </c>
      <c r="J21" s="10"/>
      <c r="K21" s="9"/>
      <c r="L21" s="10"/>
      <c r="M21" s="9"/>
      <c r="N21" s="15"/>
    </row>
    <row r="22" spans="1:14" s="11" customFormat="1">
      <c r="A22" s="8"/>
      <c r="B22" s="9"/>
      <c r="C22" s="9"/>
      <c r="D22" s="9"/>
      <c r="E22" s="9"/>
      <c r="F22" s="9"/>
      <c r="G22" s="9"/>
      <c r="H22" s="10"/>
      <c r="I22" s="9">
        <f t="shared" si="2"/>
        <v>0</v>
      </c>
      <c r="J22" s="10"/>
      <c r="K22" s="9"/>
      <c r="L22" s="10"/>
      <c r="M22" s="9"/>
      <c r="N22" s="15"/>
    </row>
    <row r="23" spans="1:14" s="11" customFormat="1">
      <c r="A23" s="8"/>
      <c r="B23" s="9"/>
      <c r="C23" s="9"/>
      <c r="D23" s="9"/>
      <c r="E23" s="9"/>
      <c r="F23" s="9"/>
      <c r="G23" s="9"/>
      <c r="H23" s="10"/>
      <c r="I23" s="9">
        <f t="shared" si="2"/>
        <v>0</v>
      </c>
      <c r="J23" s="10"/>
      <c r="K23" s="9"/>
      <c r="L23" s="10"/>
      <c r="M23" s="9"/>
      <c r="N23" s="15"/>
    </row>
    <row r="24" spans="1:14" s="11" customFormat="1">
      <c r="A24" s="8"/>
      <c r="B24" s="9"/>
      <c r="C24" s="9"/>
      <c r="D24" s="9"/>
      <c r="E24" s="9"/>
      <c r="F24" s="9"/>
      <c r="G24" s="9"/>
      <c r="H24" s="10"/>
      <c r="I24" s="9">
        <f t="shared" si="2"/>
        <v>0</v>
      </c>
      <c r="J24" s="10"/>
      <c r="K24" s="9"/>
      <c r="L24" s="10"/>
      <c r="M24" s="9"/>
      <c r="N24" s="15"/>
    </row>
    <row r="25" spans="1:14" s="11" customFormat="1">
      <c r="A25" s="8"/>
      <c r="B25" s="9"/>
      <c r="C25" s="9"/>
      <c r="D25" s="9"/>
      <c r="E25" s="9"/>
      <c r="F25" s="9"/>
      <c r="G25" s="9"/>
      <c r="H25" s="10"/>
      <c r="I25" s="9">
        <f t="shared" si="2"/>
        <v>0</v>
      </c>
      <c r="J25" s="10"/>
      <c r="K25" s="9"/>
      <c r="L25" s="10"/>
      <c r="M25" s="9"/>
      <c r="N25" s="15"/>
    </row>
    <row r="26" spans="1:14" s="11" customFormat="1">
      <c r="A26" s="8"/>
      <c r="B26" s="9"/>
      <c r="C26" s="9"/>
      <c r="D26" s="9"/>
      <c r="E26" s="9"/>
      <c r="F26" s="9"/>
      <c r="G26" s="9"/>
      <c r="H26" s="10"/>
      <c r="I26" s="9">
        <f t="shared" si="2"/>
        <v>0</v>
      </c>
      <c r="J26" s="10"/>
      <c r="K26" s="9"/>
      <c r="L26" s="10"/>
      <c r="M26" s="9"/>
      <c r="N26" s="15"/>
    </row>
    <row r="27" spans="1:14" s="11" customFormat="1" ht="16.5" customHeight="1">
      <c r="A27" s="8"/>
      <c r="B27" s="9"/>
      <c r="C27" s="9"/>
      <c r="D27" s="9"/>
      <c r="E27" s="9"/>
      <c r="F27" s="9"/>
      <c r="G27" s="9"/>
      <c r="H27" s="10"/>
      <c r="I27" s="9">
        <f t="shared" si="2"/>
        <v>0</v>
      </c>
      <c r="J27" s="10"/>
      <c r="K27" s="9"/>
      <c r="L27" s="10"/>
      <c r="M27" s="9"/>
      <c r="N27" s="15"/>
    </row>
    <row r="28" spans="1:14" ht="13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109</v>
      </c>
      <c r="F28" s="17">
        <f>SUM(F14:F27)</f>
        <v>0</v>
      </c>
      <c r="G28" s="17">
        <f>SUM(G14:G27)</f>
        <v>0</v>
      </c>
      <c r="H28" s="18"/>
      <c r="I28" s="17">
        <f t="shared" si="2"/>
        <v>109</v>
      </c>
      <c r="J28" s="18"/>
      <c r="K28" s="17">
        <f>SUM(K14:K27)</f>
        <v>0</v>
      </c>
      <c r="L28" s="18">
        <f t="shared" ref="L28" si="3">K28/E28</f>
        <v>0</v>
      </c>
      <c r="M28" s="21">
        <f>AVERAGE(M14:M27)</f>
        <v>0</v>
      </c>
      <c r="N28" s="19">
        <f>AVERAGE(N14:N27)</f>
        <v>0</v>
      </c>
    </row>
    <row r="30" spans="1:14" ht="120" customHeight="1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>
      <c r="A32" s="12"/>
    </row>
    <row r="33" spans="1:10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>
      <c r="B34" s="28"/>
      <c r="C34" s="28"/>
      <c r="D34" s="28"/>
      <c r="G34" s="29"/>
      <c r="H34" s="29"/>
      <c r="I34" s="29"/>
      <c r="J34" s="29"/>
    </row>
    <row r="35" spans="1:10" hidden="1">
      <c r="A35" s="22" t="e">
        <v>#REF!</v>
      </c>
      <c r="B35" s="22"/>
      <c r="C35" s="6"/>
      <c r="E35" s="22"/>
      <c r="F35" s="22"/>
      <c r="G35" s="22"/>
      <c r="H35" s="22"/>
    </row>
    <row r="36" spans="1:10" hidden="1"/>
    <row r="37" spans="1:10" ht="45" customHeight="1">
      <c r="B37" s="23" t="str">
        <f>B10</f>
        <v>JUAN CARLOS CÁRDENAS TUFIÑO</v>
      </c>
      <c r="C37" s="23"/>
      <c r="D37" s="23"/>
      <c r="E37" s="13"/>
      <c r="F37" s="13"/>
      <c r="G37" s="23" t="s">
        <v>34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orientation="portrait" horizontalDpi="4294967292" verticalDpi="4294967292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zoomScale="85" zoomScaleNormal="85" zoomScaleSheetLayoutView="100" zoomScalePageLayoutView="85" workbookViewId="0">
      <selection activeCell="C18" sqref="C18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6.33203125" style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>
      <c r="A6" s="38" t="s">
        <v>2</v>
      </c>
      <c r="B6" s="38"/>
      <c r="C6" s="38"/>
      <c r="D6" s="38"/>
      <c r="E6" s="39" t="s">
        <v>35</v>
      </c>
      <c r="F6" s="39"/>
      <c r="G6" s="39"/>
      <c r="H6" s="39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>
      <c r="A8" s="4" t="s">
        <v>3</v>
      </c>
      <c r="B8" s="29">
        <v>2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FEBRERO-JUNIO 2024.</v>
      </c>
      <c r="M8" s="29"/>
      <c r="N8" s="29"/>
    </row>
    <row r="10" spans="1:14">
      <c r="A10" s="4" t="s">
        <v>8</v>
      </c>
      <c r="B10" s="29" t="str">
        <f>'1'!B10</f>
        <v>JUAN CARLOS CÁRDENAS TUFIÑO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4">
      <c r="A14" s="9" t="str">
        <f>'1'!A14</f>
        <v>ADMINISTRACIÓN Y TÉCNICAS DE MANTENIMIENTO</v>
      </c>
      <c r="B14" s="9"/>
      <c r="C14" s="9" t="str">
        <f>'1'!C14</f>
        <v>602-A</v>
      </c>
      <c r="D14" s="9" t="str">
        <f>'1'!D14</f>
        <v>IEME</v>
      </c>
      <c r="E14" s="9">
        <f>'1'!E14</f>
        <v>29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4">
      <c r="A15" s="9" t="str">
        <f>'1'!A15</f>
        <v>ADMINISTRACIÓN Y TÉCNICAS DE MANTENIMIENTO</v>
      </c>
      <c r="B15" s="9"/>
      <c r="C15" s="9" t="str">
        <f>'1'!C15</f>
        <v>602-B</v>
      </c>
      <c r="D15" s="9" t="str">
        <f>'1'!D15</f>
        <v>IEME</v>
      </c>
      <c r="E15" s="9">
        <f>'1'!E15</f>
        <v>17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>
      <c r="A16" s="9" t="str">
        <f>'1'!A16</f>
        <v>PROCESOS DE FABRICACIÓN</v>
      </c>
      <c r="B16" s="9"/>
      <c r="C16" s="9" t="str">
        <f>'1'!C16</f>
        <v>401-A</v>
      </c>
      <c r="D16" s="9" t="str">
        <f>'1'!D16</f>
        <v>IIND</v>
      </c>
      <c r="E16" s="9">
        <f>'1'!E16</f>
        <v>29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>
      <c r="A17" s="9" t="str">
        <f>'1'!A17</f>
        <v>PROCESOS DE FABRICACIÓN</v>
      </c>
      <c r="B17" s="9"/>
      <c r="C17" s="9" t="str">
        <f>'1'!C17</f>
        <v>401-B</v>
      </c>
      <c r="D17" s="9" t="str">
        <f>'1'!D17</f>
        <v>IIND</v>
      </c>
      <c r="E17" s="9">
        <f>'1'!E17</f>
        <v>16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>
      <c r="A18" s="9" t="str">
        <f>'1'!A18</f>
        <v>PROCESOS DE FABRICACIÓN</v>
      </c>
      <c r="B18" s="9"/>
      <c r="C18" s="9" t="str">
        <f>'1'!C18</f>
        <v>401-C</v>
      </c>
      <c r="D18" s="9" t="str">
        <f>'1'!D18</f>
        <v>IIND</v>
      </c>
      <c r="E18" s="9">
        <f>'1'!E18</f>
        <v>18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109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>
      <c r="A32" s="12"/>
    </row>
    <row r="33" spans="1:10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>
      <c r="B34" s="28"/>
      <c r="C34" s="28"/>
      <c r="D34" s="28"/>
      <c r="G34" s="29"/>
      <c r="H34" s="29"/>
      <c r="I34" s="29"/>
      <c r="J34" s="29"/>
    </row>
    <row r="35" spans="1:10" hidden="1">
      <c r="A35" s="22" t="e">
        <v>#REF!</v>
      </c>
      <c r="B35" s="22"/>
      <c r="C35" s="6"/>
      <c r="E35" s="22"/>
      <c r="F35" s="22"/>
      <c r="G35" s="22"/>
      <c r="H35" s="22"/>
    </row>
    <row r="36" spans="1:10" hidden="1"/>
    <row r="37" spans="1:10" ht="45" customHeight="1">
      <c r="B37" s="23" t="str">
        <f>B10</f>
        <v>JUAN CARLOS CÁRDENAS TUFIÑO</v>
      </c>
      <c r="C37" s="23"/>
      <c r="D37" s="23"/>
      <c r="E37" s="13"/>
      <c r="F37" s="13"/>
      <c r="G37" s="23" t="s">
        <v>34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zoomScale="85" zoomScaleNormal="85" zoomScaleSheetLayoutView="100" zoomScalePageLayoutView="85" workbookViewId="0">
      <selection activeCell="E19" sqref="E19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6.6640625" style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>
      <c r="A6" s="38" t="s">
        <v>2</v>
      </c>
      <c r="B6" s="38"/>
      <c r="C6" s="38"/>
      <c r="D6" s="38"/>
      <c r="E6" s="39" t="s">
        <v>35</v>
      </c>
      <c r="F6" s="39"/>
      <c r="G6" s="39"/>
      <c r="H6" s="39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>
      <c r="A8" s="4" t="s">
        <v>3</v>
      </c>
      <c r="B8" s="29">
        <v>3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FEBRERO-JUNIO 2024.</v>
      </c>
      <c r="M8" s="29"/>
      <c r="N8" s="29"/>
    </row>
    <row r="10" spans="1:14">
      <c r="A10" s="4" t="s">
        <v>8</v>
      </c>
      <c r="B10" s="29" t="s">
        <v>33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4">
      <c r="A14" s="9" t="str">
        <f>'1'!A14</f>
        <v>ADMINISTRACIÓN Y TÉCNICAS DE MANTENIMIENTO</v>
      </c>
      <c r="B14" s="9"/>
      <c r="C14" s="9" t="str">
        <f>'1'!C14</f>
        <v>602-A</v>
      </c>
      <c r="D14" s="9" t="str">
        <f>'1'!D14</f>
        <v>IEME</v>
      </c>
      <c r="E14" s="9">
        <f>'1'!E14</f>
        <v>29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4">
      <c r="A15" s="9" t="str">
        <f>'1'!A15</f>
        <v>ADMINISTRACIÓN Y TÉCNICAS DE MANTENIMIENTO</v>
      </c>
      <c r="B15" s="9"/>
      <c r="C15" s="9" t="str">
        <f>'1'!C15</f>
        <v>602-B</v>
      </c>
      <c r="D15" s="9" t="str">
        <f>'1'!D15</f>
        <v>IEME</v>
      </c>
      <c r="E15" s="9">
        <f>'1'!E15</f>
        <v>17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>
      <c r="A16" s="9" t="str">
        <f>'1'!A16</f>
        <v>PROCESOS DE FABRICACIÓN</v>
      </c>
      <c r="B16" s="9"/>
      <c r="C16" s="9" t="str">
        <f>'1'!C16</f>
        <v>401-A</v>
      </c>
      <c r="D16" s="9" t="str">
        <f>'1'!D16</f>
        <v>IIND</v>
      </c>
      <c r="E16" s="9">
        <f>'1'!E16</f>
        <v>29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>
      <c r="A17" s="9" t="str">
        <f>'1'!A17</f>
        <v>PROCESOS DE FABRICACIÓN</v>
      </c>
      <c r="B17" s="9"/>
      <c r="C17" s="9" t="str">
        <f>'1'!C17</f>
        <v>401-B</v>
      </c>
      <c r="D17" s="9" t="str">
        <f>'1'!D17</f>
        <v>IIND</v>
      </c>
      <c r="E17" s="9">
        <f>'1'!E17</f>
        <v>16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>
      <c r="A18" s="9" t="str">
        <f>'1'!A18</f>
        <v>PROCESOS DE FABRICACIÓN</v>
      </c>
      <c r="B18" s="9"/>
      <c r="C18" s="9" t="str">
        <f>'1'!C18</f>
        <v>401-C</v>
      </c>
      <c r="D18" s="9" t="str">
        <f>'1'!D18</f>
        <v>IIND</v>
      </c>
      <c r="E18" s="9">
        <f>'1'!E18</f>
        <v>18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109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>
      <c r="A32" s="12"/>
    </row>
    <row r="33" spans="1:10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>
      <c r="B34" s="28"/>
      <c r="C34" s="28"/>
      <c r="D34" s="28"/>
      <c r="G34" s="29"/>
      <c r="H34" s="29"/>
      <c r="I34" s="29"/>
      <c r="J34" s="29"/>
    </row>
    <row r="35" spans="1:10" hidden="1">
      <c r="A35" s="22" t="e">
        <v>#REF!</v>
      </c>
      <c r="B35" s="22"/>
      <c r="C35" s="6"/>
      <c r="E35" s="22"/>
      <c r="F35" s="22"/>
      <c r="G35" s="22"/>
      <c r="H35" s="22"/>
    </row>
    <row r="36" spans="1:10" hidden="1"/>
    <row r="37" spans="1:10" ht="45" customHeight="1">
      <c r="B37" s="23" t="str">
        <f>B10</f>
        <v>JUAN CARLOS CÁRDENAS TUFIÑO</v>
      </c>
      <c r="C37" s="23"/>
      <c r="D37" s="23"/>
      <c r="E37" s="13"/>
      <c r="F37" s="13"/>
      <c r="G37" s="23" t="s">
        <v>34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zoomScale="85" zoomScaleNormal="85" zoomScaleSheetLayoutView="100" zoomScalePageLayoutView="85" workbookViewId="0">
      <selection activeCell="B34" sqref="B34:D34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7.33203125" style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>
      <c r="A6" s="38" t="s">
        <v>2</v>
      </c>
      <c r="B6" s="38"/>
      <c r="C6" s="38"/>
      <c r="D6" s="38"/>
      <c r="E6" s="39" t="s">
        <v>35</v>
      </c>
      <c r="F6" s="39"/>
      <c r="G6" s="39"/>
      <c r="H6" s="39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>
      <c r="A8" s="4" t="s">
        <v>3</v>
      </c>
      <c r="B8" s="29">
        <v>4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FEBRERO-JUNIO 2024.</v>
      </c>
      <c r="M8" s="29"/>
      <c r="N8" s="29"/>
    </row>
    <row r="10" spans="1:14">
      <c r="A10" s="4" t="s">
        <v>8</v>
      </c>
      <c r="B10" s="29" t="str">
        <f>'1'!B10</f>
        <v>JUAN CARLOS CÁRDENAS TUFIÑO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4">
      <c r="A14" s="9" t="str">
        <f>'1'!A14</f>
        <v>ADMINISTRACIÓN Y TÉCNICAS DE MANTENIMIENTO</v>
      </c>
      <c r="B14" s="9"/>
      <c r="C14" s="9" t="str">
        <f>'1'!C14</f>
        <v>602-A</v>
      </c>
      <c r="D14" s="9" t="str">
        <f>'1'!D14</f>
        <v>IEME</v>
      </c>
      <c r="E14" s="9">
        <f>'1'!E14</f>
        <v>29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4">
      <c r="A15" s="9" t="str">
        <f>'1'!A15</f>
        <v>ADMINISTRACIÓN Y TÉCNICAS DE MANTENIMIENTO</v>
      </c>
      <c r="B15" s="9"/>
      <c r="C15" s="9" t="str">
        <f>'1'!C15</f>
        <v>602-B</v>
      </c>
      <c r="D15" s="9" t="str">
        <f>'1'!D15</f>
        <v>IEME</v>
      </c>
      <c r="E15" s="9">
        <f>'1'!E15</f>
        <v>17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>
      <c r="A16" s="9" t="str">
        <f>'1'!A16</f>
        <v>PROCESOS DE FABRICACIÓN</v>
      </c>
      <c r="B16" s="9"/>
      <c r="C16" s="9" t="str">
        <f>'1'!C16</f>
        <v>401-A</v>
      </c>
      <c r="D16" s="9" t="str">
        <f>'1'!D16</f>
        <v>IIND</v>
      </c>
      <c r="E16" s="9">
        <f>'1'!E16</f>
        <v>29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>
      <c r="A17" s="9" t="str">
        <f>'1'!A17</f>
        <v>PROCESOS DE FABRICACIÓN</v>
      </c>
      <c r="B17" s="9"/>
      <c r="C17" s="9" t="str">
        <f>'1'!C17</f>
        <v>401-B</v>
      </c>
      <c r="D17" s="9" t="str">
        <f>'1'!D17</f>
        <v>IIND</v>
      </c>
      <c r="E17" s="9">
        <f>'1'!E17</f>
        <v>16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>
      <c r="A18" s="9" t="str">
        <f>'1'!A18</f>
        <v>PROCESOS DE FABRICACIÓN</v>
      </c>
      <c r="B18" s="9"/>
      <c r="C18" s="9" t="str">
        <f>'1'!C18</f>
        <v>401-C</v>
      </c>
      <c r="D18" s="9" t="str">
        <f>'1'!D18</f>
        <v>IIND</v>
      </c>
      <c r="E18" s="9">
        <f>'1'!E18</f>
        <v>18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109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>
      <c r="A32" s="12"/>
    </row>
    <row r="33" spans="1:10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>
      <c r="B34" s="28"/>
      <c r="C34" s="28"/>
      <c r="D34" s="28"/>
      <c r="G34" s="29"/>
      <c r="H34" s="29"/>
      <c r="I34" s="29"/>
      <c r="J34" s="29"/>
    </row>
    <row r="35" spans="1:10" hidden="1">
      <c r="A35" s="22" t="e">
        <v>#REF!</v>
      </c>
      <c r="B35" s="22"/>
      <c r="C35" s="6"/>
      <c r="E35" s="22"/>
      <c r="F35" s="22"/>
      <c r="G35" s="22"/>
      <c r="H35" s="22"/>
    </row>
    <row r="36" spans="1:10" hidden="1"/>
    <row r="37" spans="1:10" ht="45" customHeight="1">
      <c r="B37" s="23" t="str">
        <f>B10</f>
        <v>JUAN CARLOS CÁRDENAS TUFIÑO</v>
      </c>
      <c r="C37" s="23"/>
      <c r="D37" s="23"/>
      <c r="E37" s="13"/>
      <c r="F37" s="13"/>
      <c r="G37" s="23" t="s">
        <v>34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zoomScale="69" zoomScaleNormal="120" zoomScaleSheetLayoutView="100" zoomScalePageLayoutView="120" workbookViewId="0">
      <selection activeCell="E19" sqref="E19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8.1640625" style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>
      <c r="A8" s="4" t="s">
        <v>3</v>
      </c>
      <c r="B8" s="29">
        <v>1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9" t="str">
        <f>'1'!L8</f>
        <v>FEBRERO-JUNIO 2024.</v>
      </c>
      <c r="M8" s="29"/>
      <c r="N8" s="29"/>
    </row>
    <row r="10" spans="1:14">
      <c r="A10" s="4" t="s">
        <v>8</v>
      </c>
      <c r="B10" s="29" t="str">
        <f>'1'!B10</f>
        <v>JUAN CARLOS CÁRDENAS TUFIÑO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6.5" customHeight="1">
      <c r="A14" s="9" t="str">
        <f>'1'!A14</f>
        <v>ADMINISTRACIÓN Y TÉCNICAS DE MANTENIMIENTO</v>
      </c>
      <c r="B14" s="9"/>
      <c r="C14" s="9" t="str">
        <f>'1'!C14</f>
        <v>602-A</v>
      </c>
      <c r="D14" s="9" t="str">
        <f>'1'!D14</f>
        <v>IEME</v>
      </c>
      <c r="E14" s="9">
        <f>'1'!E14</f>
        <v>29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6.5" customHeight="1">
      <c r="A15" s="9" t="str">
        <f>'1'!A15</f>
        <v>ADMINISTRACIÓN Y TÉCNICAS DE MANTENIMIENTO</v>
      </c>
      <c r="B15" s="9"/>
      <c r="C15" s="9" t="str">
        <f>'1'!C15</f>
        <v>602-B</v>
      </c>
      <c r="D15" s="9" t="str">
        <f>'1'!D15</f>
        <v>IEME</v>
      </c>
      <c r="E15" s="9">
        <f>'1'!E15</f>
        <v>17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6.5" customHeight="1">
      <c r="A16" s="9" t="str">
        <f>'1'!A16</f>
        <v>PROCESOS DE FABRICACIÓN</v>
      </c>
      <c r="B16" s="9"/>
      <c r="C16" s="9" t="str">
        <f>'1'!C16</f>
        <v>401-A</v>
      </c>
      <c r="D16" s="9" t="str">
        <f>'1'!D16</f>
        <v>IIND</v>
      </c>
      <c r="E16" s="9">
        <f>'1'!E16</f>
        <v>29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6.5" customHeight="1">
      <c r="A17" s="9" t="str">
        <f>'1'!A17</f>
        <v>PROCESOS DE FABRICACIÓN</v>
      </c>
      <c r="B17" s="9"/>
      <c r="C17" s="9" t="str">
        <f>'1'!C17</f>
        <v>401-B</v>
      </c>
      <c r="D17" s="9" t="str">
        <f>'1'!D17</f>
        <v>IIND</v>
      </c>
      <c r="E17" s="9">
        <f>'1'!E17</f>
        <v>16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ht="26.5" customHeight="1">
      <c r="A18" s="9" t="str">
        <f>'1'!A18</f>
        <v>PROCESOS DE FABRICACIÓN</v>
      </c>
      <c r="B18" s="9"/>
      <c r="C18" s="9" t="str">
        <f>'1'!C18</f>
        <v>401-C</v>
      </c>
      <c r="D18" s="9" t="str">
        <f>'1'!D18</f>
        <v>IIND</v>
      </c>
      <c r="E18" s="9">
        <f>'1'!E18</f>
        <v>18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109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>
      <c r="A32" s="12"/>
    </row>
    <row r="33" spans="1:10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>
      <c r="B34" s="28"/>
      <c r="C34" s="28"/>
      <c r="D34" s="28"/>
      <c r="G34" s="29"/>
      <c r="H34" s="29"/>
      <c r="I34" s="29"/>
      <c r="J34" s="29"/>
    </row>
    <row r="35" spans="1:10" hidden="1">
      <c r="A35" s="22" t="e">
        <v>#REF!</v>
      </c>
      <c r="B35" s="22"/>
      <c r="C35" s="6"/>
      <c r="E35" s="22"/>
      <c r="F35" s="22"/>
      <c r="G35" s="22"/>
      <c r="H35" s="22"/>
    </row>
    <row r="36" spans="1:10" hidden="1"/>
    <row r="37" spans="1:10" ht="45" customHeight="1">
      <c r="B37" s="23" t="str">
        <f>B10</f>
        <v>JUAN CARLOS CÁRDENAS TUFIÑO</v>
      </c>
      <c r="C37" s="23"/>
      <c r="D37" s="23"/>
      <c r="E37" s="13"/>
      <c r="F37" s="13"/>
      <c r="G37" s="23" t="s">
        <v>34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Final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CARLOS CARDENAS TUFINO</cp:lastModifiedBy>
  <cp:revision/>
  <cp:lastPrinted>2022-10-19T05:00:26Z</cp:lastPrinted>
  <dcterms:created xsi:type="dcterms:W3CDTF">2021-11-22T14:45:25Z</dcterms:created>
  <dcterms:modified xsi:type="dcterms:W3CDTF">2024-03-07T04:17:28Z</dcterms:modified>
</cp:coreProperties>
</file>