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0" yWindow="0" windowWidth="23040" windowHeight="9192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<sst xmlns="http://schemas.openxmlformats.org/spreadsheetml/2006/main" count="179" uniqueCount="43">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</sst>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/>
      <c r="C14" s="9" t="s">
        <v>36</v>
      </c>
      <c r="D14" s="9" t="s">
        <v>33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37</v>
      </c>
      <c r="B15" s="9"/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/>
      <c r="C16" s="9" t="s">
        <v>40</v>
      </c>
      <c r="D16" s="9" t="s">
        <v>33</v>
      </c>
      <c r="E16" s="9"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>
        <v>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85</v>
      </c>
      <c r="N14" s="15">
        <v>0.5</v>
      </c>
    </row>
    <row r="15" spans="1:14" s="11" customFormat="1" ht="26.4" x14ac:dyDescent="0.25">
      <c r="A15" s="9" t="str">
        <f>'1'!A15</f>
        <v>ADMINISTRACION DE LA SALUD Y SEGURIDAD OCUPACIONAL</v>
      </c>
      <c r="B15" s="9">
        <v>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INVESTIGACION DE OPERACIONES</v>
      </c>
      <c r="B16" s="9">
        <v>1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94</v>
      </c>
      <c r="N16" s="15">
        <v>0.94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>
        <f>SUM(F28:G28)/E28</f>
        <v>0.97727272727272729</v>
      </c>
      <c r="I28" s="17">
        <f t="shared" ref="I28" si="0">(E28-SUM(F28:G28))-K28</f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AVERAGE(M14:M27)</f>
        <v>93</v>
      </c>
      <c r="N28" s="19">
        <f>AVERAGE(N14:N27)</f>
        <v>0.81333333333333335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85" zoomScaleNormal="85" zoomScaleSheetLayoutView="100" workbookViewId="0">
      <selection activeCell="O23" sqref="O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88</v>
      </c>
      <c r="N15" s="15">
        <v>0.88</v>
      </c>
    </row>
    <row r="16" spans="1:14" s="11" customFormat="1" x14ac:dyDescent="0.25">
      <c r="A16" s="9" t="str">
        <f>'1'!A16</f>
        <v>INVESTIGACION DE OPERACIONES</v>
      </c>
      <c r="B16" s="9">
        <v>0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35</v>
      </c>
      <c r="B17" s="9" t="s">
        <v>42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95</v>
      </c>
      <c r="N17" s="15">
        <v>0.85</v>
      </c>
    </row>
    <row r="18" spans="1:14" s="11" customFormat="1" ht="26.4" x14ac:dyDescent="0.25">
      <c r="A18" s="9" t="s">
        <v>37</v>
      </c>
      <c r="B18" s="9" t="s">
        <v>42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89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102</v>
      </c>
      <c r="G28" s="17">
        <f>SUM(G14:G27)</f>
        <v>0</v>
      </c>
      <c r="H28" s="18">
        <f>SUM(F28:G28)/E28</f>
        <v>0.71830985915492962</v>
      </c>
      <c r="I28" s="17">
        <f t="shared" ref="I28" si="0">(E28-SUM(F28:G28))-K28</f>
        <v>40</v>
      </c>
      <c r="J28" s="18">
        <f t="shared" ref="J28" si="1">I28/E28</f>
        <v>0.28169014084507044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0.755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15</v>
      </c>
      <c r="G14" s="9">
        <v>0</v>
      </c>
      <c r="H14" s="10">
        <f t="shared" ref="H14:H17" si="0">F14/E14</f>
        <v>0.42857142857142855</v>
      </c>
      <c r="I14" s="9">
        <f t="shared" ref="I14:I28" si="1">(E14-SUM(F14:G14))-K14</f>
        <v>20</v>
      </c>
      <c r="J14" s="10">
        <f t="shared" ref="J14:J28" si="2">I14/E14</f>
        <v>0.5714285714285714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6</v>
      </c>
      <c r="G15" s="9">
        <v>0</v>
      </c>
      <c r="H15" s="10">
        <f t="shared" si="0"/>
        <v>0.31578947368421051</v>
      </c>
      <c r="I15" s="9">
        <f t="shared" si="1"/>
        <v>13</v>
      </c>
      <c r="J15" s="10">
        <f t="shared" si="2"/>
        <v>0.68421052631578949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17</v>
      </c>
      <c r="G16" s="9">
        <v>0</v>
      </c>
      <c r="H16" s="10">
        <f t="shared" si="0"/>
        <v>0.5</v>
      </c>
      <c r="I16" s="9">
        <f t="shared" si="1"/>
        <v>17</v>
      </c>
      <c r="J16" s="10">
        <f t="shared" si="2"/>
        <v>0.5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63</v>
      </c>
      <c r="G28" s="17">
        <f>SUM(G14:G27)</f>
        <v>0</v>
      </c>
      <c r="H28" s="18">
        <f>SUM(F28:G28)/E28</f>
        <v>0.71590909090909094</v>
      </c>
      <c r="I28" s="17">
        <f t="shared" si="1"/>
        <v>25</v>
      </c>
      <c r="J28" s="18">
        <f t="shared" si="2"/>
        <v>0.28409090909090912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2024-05-27T23:58:42Z</dcterms:modified>
  <cp:category/>
  <cp:contentStatus/>
</cp:coreProperties>
</file>