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ITSSAT\Febrero-Junio 2024\Reportes\"/>
    </mc:Choice>
  </mc:AlternateContent>
  <bookViews>
    <workbookView xWindow="-108" yWindow="-108" windowWidth="23256" windowHeight="12576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6" i="24"/>
  <c r="D16" i="24"/>
  <c r="C16" i="24"/>
  <c r="A16" i="24"/>
  <c r="E15" i="24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4" i="25" l="1"/>
  <c r="L15" i="25"/>
  <c r="L16" i="25"/>
  <c r="L17" i="25"/>
  <c r="H14" i="25"/>
  <c r="H15" i="25"/>
  <c r="H16" i="25"/>
  <c r="H17" i="25"/>
  <c r="E28" i="25"/>
  <c r="E28" i="24"/>
  <c r="E28" i="23"/>
  <c r="E28" i="22"/>
  <c r="I28" i="10"/>
  <c r="J28" i="10" s="1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<sst xmlns="http://schemas.openxmlformats.org/spreadsheetml/2006/main" count="194" uniqueCount="45">
  <si>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</si>
  <si>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</si>
  <si>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</si>
  <si>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</si>
  <si>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</si>
  <si>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</si>
  <si>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</si>
  <si>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</si>
  <si>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</si>
  <si>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</si>
  <si>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</si>
  <si>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</si>
  <si>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</si>
  <si>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</si>
  <si>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</si>
  <si>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</si>
  <si>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</si>
  <si>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</si>
  <si>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</si>
  <si>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</si>
  <si>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</si>
  <si>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</si>
  <si>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</si>
  <si>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</si>
  <si>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</si>
  <si>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</si>
  <si>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</si>
  <si>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</si>
  <si>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</si>
  <si>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</si>
  <si>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</si>
  <si>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GESTIÓN EMPRESARIAL</t>
  </si>
  <si>
    <t>AGEO GUEVARA LORA</t>
  </si>
  <si>
    <t>IGEM</t>
  </si>
  <si>
    <t>FEBRERO-JUNIO 2024</t>
  </si>
  <si>
    <t>INGENIERIA ECONOMICA</t>
  </si>
  <si>
    <t>407A</t>
  </si>
  <si>
    <t>ADMINISTRACION DE LA SALUD Y SEGURIDAD OCUPACIONAL</t>
  </si>
  <si>
    <t>607B</t>
  </si>
  <si>
    <t>INVESTIGACION DE OPERACIONES</t>
  </si>
  <si>
    <t>407B</t>
  </si>
  <si>
    <t>SE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</si>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</sst>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V26" sqref="V2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3</v>
      </c>
      <c r="G8" s="4" t="s">
        <v>6</v>
      </c>
      <c r="H8" s="5">
        <v>3</v>
      </c>
      <c r="I8" s="32" t="s">
        <v>7</v>
      </c>
      <c r="J8" s="32"/>
      <c r="K8" s="32"/>
      <c r="L8" s="33" t="s">
        <v>34</v>
      </c>
      <c r="M8" s="33"/>
      <c r="N8" s="33"/>
    </row>
    <row r="10" spans="1:14" x14ac:dyDescent="0.25">
      <c r="A10" s="4" t="s">
        <v>8</v>
      </c>
      <c r="B10" s="33" t="s">
        <v>32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8" t="s">
        <v>35</v>
      </c>
      <c r="B14" s="9" t="s">
        <v>21</v>
      </c>
      <c r="C14" s="9" t="s">
        <v>36</v>
      </c>
      <c r="D14" s="9" t="s">
        <v>33</v>
      </c>
      <c r="E14" s="9">
        <v>35</v>
      </c>
      <c r="F14" s="9">
        <v>35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100</v>
      </c>
      <c r="N14" s="15">
        <v>1</v>
      </c>
    </row>
    <row r="15" spans="1:14" s="11" customFormat="1" ht="26.4" x14ac:dyDescent="0.25">
      <c r="A15" s="8" t="s">
        <v>37</v>
      </c>
      <c r="B15" s="9" t="s">
        <v>21</v>
      </c>
      <c r="C15" s="9" t="s">
        <v>38</v>
      </c>
      <c r="D15" s="9" t="s">
        <v>33</v>
      </c>
      <c r="E15" s="9">
        <v>19</v>
      </c>
      <c r="F15" s="9">
        <v>19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100</v>
      </c>
      <c r="N15" s="15">
        <v>1</v>
      </c>
    </row>
    <row r="16" spans="1:14" s="11" customFormat="1" x14ac:dyDescent="0.25">
      <c r="A16" s="8" t="s">
        <v>39</v>
      </c>
      <c r="B16" s="9" t="s">
        <v>21</v>
      </c>
      <c r="C16" s="9" t="s">
        <v>40</v>
      </c>
      <c r="D16" s="9" t="s">
        <v>33</v>
      </c>
      <c r="E16" s="9">
        <v>34</v>
      </c>
      <c r="F16" s="9">
        <v>32</v>
      </c>
      <c r="G16" s="9"/>
      <c r="H16" s="10"/>
      <c r="I16" s="9">
        <v>2</v>
      </c>
      <c r="J16" s="10"/>
      <c r="K16" s="9">
        <v>0</v>
      </c>
      <c r="L16" s="10">
        <v>0</v>
      </c>
      <c r="M16" s="9">
        <v>97</v>
      </c>
      <c r="N16" s="15">
        <v>0.99</v>
      </c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86</v>
      </c>
      <c r="G28" s="17">
        <f>SUM(G14:G27)</f>
        <v>0</v>
      </c>
      <c r="H28" s="18"/>
      <c r="I28" s="17">
        <f t="shared" ref="I28" si="0">(E28-SUM(F28:G28))-K28</f>
        <v>2</v>
      </c>
      <c r="J28" s="18">
        <f t="shared" ref="J28" si="1">I28/E28</f>
        <v>2.2727272727272728E-2</v>
      </c>
      <c r="K28" s="17">
        <f>SUM(K14:K27)</f>
        <v>0</v>
      </c>
      <c r="L28" s="18">
        <f t="shared" ref="L28" si="2">K28/E28</f>
        <v>0</v>
      </c>
      <c r="M28" s="17">
        <f>AVERAGE(M14:M27)</f>
        <v>99</v>
      </c>
      <c r="N28" s="19">
        <f>AVERAGE(N14:N27)</f>
        <v>0.9966666666666667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AGEO GUEVARA LORA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P3" sqref="P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FEBRERO-JUNIO 2024</v>
      </c>
      <c r="M8" s="33"/>
      <c r="N8" s="33"/>
    </row>
    <row r="10" spans="1:14" x14ac:dyDescent="0.25">
      <c r="A10" s="4" t="s">
        <v>8</v>
      </c>
      <c r="B10" s="33" t="str">
        <f>'1'!B10</f>
        <v>AGEO GUEVARA LORA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INGENIERIA ECONOMICA</v>
      </c>
      <c r="B14" s="9" t="s">
        <v>41</v>
      </c>
      <c r="C14" s="9" t="str">
        <f>'1'!C14</f>
        <v>407A</v>
      </c>
      <c r="D14" s="9" t="str">
        <f>'1'!D14</f>
        <v>IGEM</v>
      </c>
      <c r="E14" s="9">
        <f>'1'!E14</f>
        <v>35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x14ac:dyDescent="0.25">
      <c r="A15" s="9" t="str">
        <f>'1'!A15</f>
        <v>ADMINISTRACION DE LA SALUD Y SEGURIDAD OCUPACIONAL</v>
      </c>
      <c r="B15" s="9" t="s">
        <v>41</v>
      </c>
      <c r="C15" s="9" t="str">
        <f>'1'!C15</f>
        <v>607B</v>
      </c>
      <c r="D15" s="9" t="str">
        <f>'1'!D15</f>
        <v>IGEM</v>
      </c>
      <c r="E15" s="9">
        <f>'1'!E15</f>
        <v>19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 t="str">
        <f>'1'!A16</f>
        <v>INVESTIGACION DE OPERACIONES</v>
      </c>
      <c r="B16" s="9" t="s">
        <v>41</v>
      </c>
      <c r="C16" s="9" t="str">
        <f>'1'!C16</f>
        <v>407B</v>
      </c>
      <c r="D16" s="9" t="str">
        <f>'1'!D16</f>
        <v>IGEM</v>
      </c>
      <c r="E16" s="9">
        <f>'1'!E16</f>
        <v>34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88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AGEO GUEVARA LORA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5" zoomScale="85" zoomScaleNormal="85" zoomScaleSheetLayoutView="100" workbookViewId="0">
      <selection activeCell="Q27" sqref="Q2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FEBRERO-JUNIO 2024</v>
      </c>
      <c r="M8" s="33"/>
      <c r="N8" s="33"/>
    </row>
    <row r="10" spans="1:14" x14ac:dyDescent="0.25">
      <c r="A10" s="4" t="s">
        <v>8</v>
      </c>
      <c r="B10" s="33" t="str">
        <f>'1'!B10</f>
        <v>AGEO GUEVARA LORA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INGENIERIA ECONOMICA</v>
      </c>
      <c r="B14" s="9" t="s">
        <v>42</v>
      </c>
      <c r="C14" s="9" t="str">
        <f>'1'!C14</f>
        <v>407A</v>
      </c>
      <c r="D14" s="9" t="str">
        <f>'1'!D14</f>
        <v>IGEM</v>
      </c>
      <c r="E14" s="9">
        <f>'1'!E14</f>
        <v>35</v>
      </c>
      <c r="F14" s="9">
        <v>34</v>
      </c>
      <c r="G14" s="9"/>
      <c r="H14" s="10"/>
      <c r="I14" s="9">
        <v>1</v>
      </c>
      <c r="J14" s="10"/>
      <c r="K14" s="9">
        <v>0</v>
      </c>
      <c r="L14" s="10">
        <v>0</v>
      </c>
      <c r="M14" s="9">
        <v>81</v>
      </c>
      <c r="N14" s="15">
        <v>0.4</v>
      </c>
    </row>
    <row r="15" spans="1:14" s="11" customFormat="1" ht="26.4" x14ac:dyDescent="0.25">
      <c r="A15" s="9" t="str">
        <f>'1'!A15</f>
        <v>ADMINISTRACION DE LA SALUD Y SEGURIDAD OCUPACIONAL</v>
      </c>
      <c r="B15" s="9" t="s">
        <v>42</v>
      </c>
      <c r="C15" s="9" t="str">
        <f>'1'!C15</f>
        <v>607B</v>
      </c>
      <c r="D15" s="9" t="str">
        <f>'1'!D15</f>
        <v>IGEM</v>
      </c>
      <c r="E15" s="9">
        <f>'1'!E15</f>
        <v>19</v>
      </c>
      <c r="F15" s="9">
        <v>17</v>
      </c>
      <c r="G15" s="9"/>
      <c r="H15" s="10"/>
      <c r="I15" s="9">
        <v>2</v>
      </c>
      <c r="J15" s="10"/>
      <c r="K15" s="9">
        <v>0</v>
      </c>
      <c r="L15" s="10">
        <v>0</v>
      </c>
      <c r="M15" s="9">
        <v>88</v>
      </c>
      <c r="N15" s="15">
        <v>0.84</v>
      </c>
    </row>
    <row r="16" spans="1:14" s="11" customFormat="1" x14ac:dyDescent="0.25">
      <c r="A16" s="9" t="str">
        <f>'1'!A16</f>
        <v>INVESTIGACION DE OPERACIONES</v>
      </c>
      <c r="B16" s="9" t="s">
        <v>42</v>
      </c>
      <c r="C16" s="9" t="str">
        <f>'1'!C16</f>
        <v>407B</v>
      </c>
      <c r="D16" s="9" t="str">
        <f>'1'!D16</f>
        <v>IGEM</v>
      </c>
      <c r="E16" s="9">
        <f>'1'!E16</f>
        <v>34</v>
      </c>
      <c r="F16" s="9">
        <v>32</v>
      </c>
      <c r="G16" s="9"/>
      <c r="H16" s="10"/>
      <c r="I16" s="9">
        <v>2</v>
      </c>
      <c r="J16" s="10"/>
      <c r="K16" s="9">
        <v>0</v>
      </c>
      <c r="L16" s="10">
        <v>0</v>
      </c>
      <c r="M16" s="9">
        <v>87</v>
      </c>
      <c r="N16" s="15">
        <v>0.67</v>
      </c>
    </row>
    <row r="17" spans="1:14" s="11" customFormat="1" x14ac:dyDescent="0.25">
      <c r="A17" s="9" t="s">
        <v>35</v>
      </c>
      <c r="B17" s="9" t="s">
        <v>43</v>
      </c>
      <c r="C17" s="9" t="s">
        <v>36</v>
      </c>
      <c r="D17" s="9" t="s">
        <v>33</v>
      </c>
      <c r="E17" s="9">
        <v>35</v>
      </c>
      <c r="F17" s="9">
        <v>34</v>
      </c>
      <c r="G17" s="9"/>
      <c r="H17" s="10"/>
      <c r="I17" s="9">
        <v>1</v>
      </c>
      <c r="J17" s="10"/>
      <c r="K17" s="9">
        <v>0</v>
      </c>
      <c r="L17" s="10">
        <v>0</v>
      </c>
      <c r="M17" s="9">
        <v>95</v>
      </c>
      <c r="N17" s="15">
        <v>0.86</v>
      </c>
    </row>
    <row r="18" spans="1:14" s="11" customFormat="1" ht="26.4" x14ac:dyDescent="0.25">
      <c r="A18" s="9" t="s">
        <v>37</v>
      </c>
      <c r="B18" s="9" t="s">
        <v>43</v>
      </c>
      <c r="C18" s="9" t="s">
        <v>38</v>
      </c>
      <c r="D18" s="9" t="s">
        <v>33</v>
      </c>
      <c r="E18" s="9">
        <v>19</v>
      </c>
      <c r="F18" s="9">
        <v>17</v>
      </c>
      <c r="G18" s="9"/>
      <c r="H18" s="10"/>
      <c r="I18" s="9">
        <v>2</v>
      </c>
      <c r="J18" s="10"/>
      <c r="K18" s="9">
        <v>0</v>
      </c>
      <c r="L18" s="10">
        <v>0</v>
      </c>
      <c r="M18" s="9">
        <v>89</v>
      </c>
      <c r="N18" s="15">
        <v>0.89</v>
      </c>
    </row>
    <row r="19" spans="1:14" s="11" customFormat="1" x14ac:dyDescent="0.25">
      <c r="A19" s="9" t="s">
        <v>39</v>
      </c>
      <c r="B19" s="9" t="s">
        <v>43</v>
      </c>
      <c r="C19" s="9" t="s">
        <v>40</v>
      </c>
      <c r="D19" s="9" t="s">
        <v>33</v>
      </c>
      <c r="E19" s="9">
        <v>34</v>
      </c>
      <c r="F19" s="9">
        <v>32</v>
      </c>
      <c r="G19" s="9"/>
      <c r="H19" s="10"/>
      <c r="I19" s="9">
        <v>2</v>
      </c>
      <c r="J19" s="10"/>
      <c r="K19" s="9">
        <v>0</v>
      </c>
      <c r="L19" s="10">
        <v>0</v>
      </c>
      <c r="M19" s="9">
        <v>87</v>
      </c>
      <c r="N19" s="15">
        <v>0.67</v>
      </c>
    </row>
    <row r="20" spans="1:14" s="11" customFormat="1" x14ac:dyDescent="0.25">
      <c r="A20" s="9" t="s">
        <v>39</v>
      </c>
      <c r="B20" s="9" t="s">
        <v>44</v>
      </c>
      <c r="C20" s="9" t="s">
        <v>40</v>
      </c>
      <c r="D20" s="9" t="s">
        <v>33</v>
      </c>
      <c r="E20" s="9">
        <v>34</v>
      </c>
      <c r="F20" s="9">
        <v>32</v>
      </c>
      <c r="G20" s="9"/>
      <c r="H20" s="10"/>
      <c r="I20" s="9">
        <v>2</v>
      </c>
      <c r="J20" s="10"/>
      <c r="K20" s="9">
        <v>0</v>
      </c>
      <c r="L20" s="10">
        <v>0</v>
      </c>
      <c r="M20" s="9">
        <v>87</v>
      </c>
      <c r="N20" s="15">
        <v>0.67</v>
      </c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210</v>
      </c>
      <c r="F28" s="17">
        <f>SUM(F14:F27)</f>
        <v>198</v>
      </c>
      <c r="G28" s="17">
        <f>SUM(G14:G27)</f>
        <v>0</v>
      </c>
      <c r="H28" s="18">
        <f>SUM(F28:G28)/E28</f>
        <v>0.94285714285714284</v>
      </c>
      <c r="I28" s="17">
        <f t="shared" ref="I28" si="0">(E28-SUM(F28:G28))-K28</f>
        <v>12</v>
      </c>
      <c r="J28" s="18">
        <f t="shared" ref="J28" si="1">I28/E28</f>
        <v>5.7142857142857141E-2</v>
      </c>
      <c r="K28" s="17">
        <f>SUM(K14:K27)</f>
        <v>0</v>
      </c>
      <c r="L28" s="18">
        <f t="shared" ref="L28" si="2">K28/E28</f>
        <v>0</v>
      </c>
      <c r="M28" s="17">
        <f>AVERAGE(M14:M27)</f>
        <v>87.714285714285708</v>
      </c>
      <c r="N28" s="19">
        <f>AVERAGE(N14:N27)</f>
        <v>0.7142857142857143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AGEO GUEVARA LORA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85" zoomScaleNormal="85" zoomScaleSheetLayoutView="100" workbookViewId="0">
      <selection activeCell="Q16" sqref="Q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FEBRERO-JUNIO 2024</v>
      </c>
      <c r="M8" s="33"/>
      <c r="N8" s="33"/>
    </row>
    <row r="10" spans="1:14" x14ac:dyDescent="0.25">
      <c r="A10" s="4" t="s">
        <v>8</v>
      </c>
      <c r="B10" s="33" t="str">
        <f>'1'!B10</f>
        <v>AGEO GUEVARA LORA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INGENIERIA ECONOMICA</v>
      </c>
      <c r="B14" s="9"/>
      <c r="C14" s="9" t="str">
        <f>'1'!C14</f>
        <v>407A</v>
      </c>
      <c r="D14" s="9" t="str">
        <f>'1'!D14</f>
        <v>IGEM</v>
      </c>
      <c r="E14" s="9">
        <f>'1'!E14</f>
        <v>35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x14ac:dyDescent="0.25">
      <c r="A15" s="9" t="str">
        <f>'1'!A15</f>
        <v>ADMINISTRACION DE LA SALUD Y SEGURIDAD OCUPACIONAL</v>
      </c>
      <c r="B15" s="9"/>
      <c r="C15" s="9" t="str">
        <f>'1'!C15</f>
        <v>607B</v>
      </c>
      <c r="D15" s="9" t="str">
        <f>'1'!D15</f>
        <v>IGEM</v>
      </c>
      <c r="E15" s="9">
        <f>'1'!E15</f>
        <v>19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 t="str">
        <f>'1'!A16</f>
        <v>INVESTIGACION DE OPERACIONES</v>
      </c>
      <c r="B16" s="9"/>
      <c r="C16" s="9" t="str">
        <f>'1'!C16</f>
        <v>407B</v>
      </c>
      <c r="D16" s="9" t="str">
        <f>'1'!D16</f>
        <v>IGEM</v>
      </c>
      <c r="E16" s="9">
        <f>'1'!E16</f>
        <v>34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88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AGEO GUEVARA LORA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A18" sqref="A18:N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FEBRERO-JUNIO 2024</v>
      </c>
      <c r="M8" s="33"/>
      <c r="N8" s="33"/>
    </row>
    <row r="10" spans="1:14" x14ac:dyDescent="0.25">
      <c r="A10" s="4" t="s">
        <v>8</v>
      </c>
      <c r="B10" s="33" t="str">
        <f>'1'!B10</f>
        <v>AGEO GUEVARA LORA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INGENIERIA ECONOMICA</v>
      </c>
      <c r="B14" s="9"/>
      <c r="C14" s="9" t="str">
        <f>'1'!C14</f>
        <v>407A</v>
      </c>
      <c r="D14" s="9" t="str">
        <f>'1'!D14</f>
        <v>IGEM</v>
      </c>
      <c r="E14" s="9">
        <f>'1'!E14</f>
        <v>35</v>
      </c>
      <c r="F14" s="9">
        <v>15</v>
      </c>
      <c r="G14" s="9">
        <v>0</v>
      </c>
      <c r="H14" s="10">
        <f t="shared" ref="H14:H17" si="0">F14/E14</f>
        <v>0.42857142857142855</v>
      </c>
      <c r="I14" s="9">
        <f t="shared" ref="I14:I28" si="1">(E14-SUM(F14:G14))-K14</f>
        <v>20</v>
      </c>
      <c r="J14" s="10">
        <f t="shared" ref="J14:J28" si="2">I14/E14</f>
        <v>0.5714285714285714</v>
      </c>
      <c r="K14" s="9">
        <v>0</v>
      </c>
      <c r="L14" s="10">
        <f t="shared" ref="L14:L28" si="3">K14/E14</f>
        <v>0</v>
      </c>
      <c r="M14" s="9">
        <v>100</v>
      </c>
      <c r="N14" s="15">
        <v>1</v>
      </c>
    </row>
    <row r="15" spans="1:14" s="11" customFormat="1" ht="26.4" x14ac:dyDescent="0.25">
      <c r="A15" s="9" t="str">
        <f>'1'!A15</f>
        <v>ADMINISTRACION DE LA SALUD Y SEGURIDAD OCUPACIONAL</v>
      </c>
      <c r="B15" s="9"/>
      <c r="C15" s="9" t="str">
        <f>'1'!C15</f>
        <v>607B</v>
      </c>
      <c r="D15" s="9" t="str">
        <f>'1'!D15</f>
        <v>IGEM</v>
      </c>
      <c r="E15" s="9">
        <f>'1'!E15</f>
        <v>19</v>
      </c>
      <c r="F15" s="9">
        <v>6</v>
      </c>
      <c r="G15" s="9">
        <v>0</v>
      </c>
      <c r="H15" s="10">
        <f t="shared" si="0"/>
        <v>0.31578947368421051</v>
      </c>
      <c r="I15" s="9">
        <f t="shared" si="1"/>
        <v>13</v>
      </c>
      <c r="J15" s="10">
        <f t="shared" si="2"/>
        <v>0.68421052631578949</v>
      </c>
      <c r="K15" s="9">
        <v>0</v>
      </c>
      <c r="L15" s="10">
        <f t="shared" si="3"/>
        <v>0</v>
      </c>
      <c r="M15" s="9">
        <v>98</v>
      </c>
      <c r="N15" s="15">
        <v>0.83</v>
      </c>
    </row>
    <row r="16" spans="1:14" s="11" customFormat="1" x14ac:dyDescent="0.25">
      <c r="A16" s="9" t="str">
        <f>'1'!A16</f>
        <v>INVESTIGACION DE OPERACIONES</v>
      </c>
      <c r="B16" s="9"/>
      <c r="C16" s="9" t="str">
        <f>'1'!C16</f>
        <v>407B</v>
      </c>
      <c r="D16" s="9" t="str">
        <f>'1'!D16</f>
        <v>IGEM</v>
      </c>
      <c r="E16" s="9">
        <f>'1'!E16</f>
        <v>34</v>
      </c>
      <c r="F16" s="9">
        <v>17</v>
      </c>
      <c r="G16" s="9">
        <v>0</v>
      </c>
      <c r="H16" s="10">
        <f t="shared" si="0"/>
        <v>0.5</v>
      </c>
      <c r="I16" s="9">
        <f t="shared" si="1"/>
        <v>17</v>
      </c>
      <c r="J16" s="10">
        <f t="shared" si="2"/>
        <v>0.5</v>
      </c>
      <c r="K16" s="9">
        <v>0</v>
      </c>
      <c r="L16" s="10">
        <f t="shared" si="3"/>
        <v>0</v>
      </c>
      <c r="M16" s="9">
        <v>100</v>
      </c>
      <c r="N16" s="15">
        <v>1</v>
      </c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>
        <v>25</v>
      </c>
      <c r="G17" s="9">
        <v>0</v>
      </c>
      <c r="H17" s="10" t="e">
        <f t="shared" si="0"/>
        <v>#DIV/0!</v>
      </c>
      <c r="I17" s="9">
        <f t="shared" si="1"/>
        <v>-25</v>
      </c>
      <c r="J17" s="10" t="e">
        <f t="shared" si="2"/>
        <v>#DIV/0!</v>
      </c>
      <c r="K17" s="9">
        <v>0</v>
      </c>
      <c r="L17" s="10" t="e">
        <f t="shared" si="3"/>
        <v>#DIV/0!</v>
      </c>
      <c r="M17" s="9">
        <v>100</v>
      </c>
      <c r="N17" s="15">
        <v>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63</v>
      </c>
      <c r="G28" s="17">
        <f>SUM(G14:G27)</f>
        <v>0</v>
      </c>
      <c r="H28" s="18">
        <f>SUM(F28:G28)/E28</f>
        <v>0.71590909090909094</v>
      </c>
      <c r="I28" s="17">
        <f t="shared" si="1"/>
        <v>25</v>
      </c>
      <c r="J28" s="18">
        <f t="shared" si="2"/>
        <v>0.28409090909090912</v>
      </c>
      <c r="K28" s="17">
        <f>SUM(K14:K27)</f>
        <v>0</v>
      </c>
      <c r="L28" s="18">
        <f t="shared" si="3"/>
        <v>0</v>
      </c>
      <c r="M28" s="17">
        <f>AVERAGE(M14:M27)</f>
        <v>99.5</v>
      </c>
      <c r="N28" s="19">
        <f>AVERAGE(N14:N27)</f>
        <v>0.95750000000000002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AGEO GUEVARA LORA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ageo</cp:lastModifiedBy>
  <cp:revision/>
  <dcterms:created xsi:type="dcterms:W3CDTF">2021-11-22T14:45:25Z</dcterms:created>
  <dcterms:modified xsi:type="dcterms:W3CDTF">2024-07-02T00:22:10Z</dcterms:modified>
  <cp:category/>
  <cp:contentStatus/>
</cp:coreProperties>
</file>