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J17" i="25"/>
  <c r="D17" i="25"/>
  <c r="C17" i="25"/>
  <c r="A17" i="25"/>
  <c r="J16" i="25"/>
  <c r="D16" i="25"/>
  <c r="C16" i="25"/>
  <c r="A16" i="25"/>
  <c r="J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<sst xmlns="http://schemas.openxmlformats.org/spreadsheetml/2006/main" count="213" uniqueCount="47">
  <si>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</si>
  <si>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</si>
  <si>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</si>
  <si>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</si>
  <si>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</si>
  <si>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</si>
  <si>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</si>
  <si>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</si>
  <si>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</si>
  <si>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</si>
  <si>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</si>
  <si>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</si>
  <si>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</si>
  <si>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</si>
  <si>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</si>
  <si>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</si>
  <si>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</si>
  <si>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</si>
  <si>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</si>
  <si>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</si>
  <si>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</si>
  <si>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</si>
  <si>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</si>
  <si>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</si>
  <si>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</si>
  <si>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</si>
  <si>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</si>
  <si>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</si>
  <si>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</si>
  <si>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</si>
  <si>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</si>
  <si>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</si>
  <si>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</si>
  <si>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</si>
  <si>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FEBRERO-JUNIO 2024</t>
  </si>
  <si>
    <t>INGENIERIA ECONOMICA</t>
  </si>
  <si>
    <t>407A</t>
  </si>
  <si>
    <t>ADMINISTRACION DE LA SALUD Y SEGURIDAD OCUPACIONAL</t>
  </si>
  <si>
    <t>607B</t>
  </si>
  <si>
    <t>INVESTIGACION DE OPERACIONES</t>
  </si>
  <si>
    <t>407B</t>
  </si>
  <si>
    <t>SE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</si>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</sst>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V26" sqref="V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97</v>
      </c>
      <c r="N16" s="15">
        <v>0.99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/>
      <c r="I28" s="17">
        <f t="shared" ref="I28" si="0">(E28-SUM(F28:G28))-K28</f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AVERAGE(M14:M27)</f>
        <v>99</v>
      </c>
      <c r="N28" s="19">
        <f>AVERAGE(N14:N27)</f>
        <v>0.9966666666666667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3" sqref="P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41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 t="s">
        <v>41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42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42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88</v>
      </c>
      <c r="N15" s="15">
        <v>0.84</v>
      </c>
    </row>
    <row r="16" spans="1:14" s="11" customFormat="1" x14ac:dyDescent="0.25">
      <c r="A16" s="9" t="str">
        <f>'1'!A16</f>
        <v>INVESTIGACION DE OPERACIONES</v>
      </c>
      <c r="B16" s="9" t="s">
        <v>42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0.67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ht="26.4" x14ac:dyDescent="0.25">
      <c r="A18" s="9" t="s">
        <v>37</v>
      </c>
      <c r="B18" s="9" t="s">
        <v>43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x14ac:dyDescent="0.25">
      <c r="A19" s="9" t="s">
        <v>39</v>
      </c>
      <c r="B19" s="9" t="s">
        <v>43</v>
      </c>
      <c r="C19" s="9" t="s">
        <v>40</v>
      </c>
      <c r="D19" s="9" t="s">
        <v>33</v>
      </c>
      <c r="E19" s="9">
        <v>34</v>
      </c>
      <c r="F19" s="9">
        <v>32</v>
      </c>
      <c r="G19" s="9"/>
      <c r="H19" s="10"/>
      <c r="I19" s="9">
        <v>2</v>
      </c>
      <c r="J19" s="10"/>
      <c r="K19" s="9">
        <v>0</v>
      </c>
      <c r="L19" s="10">
        <v>0</v>
      </c>
      <c r="M19" s="9">
        <v>87</v>
      </c>
      <c r="N19" s="15">
        <v>0.67</v>
      </c>
    </row>
    <row r="20" spans="1:14" s="11" customFormat="1" x14ac:dyDescent="0.25">
      <c r="A20" s="9" t="s">
        <v>39</v>
      </c>
      <c r="B20" s="9" t="s">
        <v>44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87</v>
      </c>
      <c r="N20" s="15">
        <v>0.67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198</v>
      </c>
      <c r="G28" s="17">
        <f>SUM(G14:G27)</f>
        <v>0</v>
      </c>
      <c r="H28" s="18">
        <f>SUM(F28:G28)/E28</f>
        <v>0.94285714285714284</v>
      </c>
      <c r="I28" s="17">
        <f t="shared" ref="I28" si="0">(E28-SUM(F28:G28))-K28</f>
        <v>12</v>
      </c>
      <c r="J28" s="18">
        <f t="shared" ref="J28" si="1">I28/E28</f>
        <v>5.7142857142857141E-2</v>
      </c>
      <c r="K28" s="17">
        <f>SUM(K14:K27)</f>
        <v>0</v>
      </c>
      <c r="L28" s="18">
        <f t="shared" ref="L28" si="2">K28/E28</f>
        <v>0</v>
      </c>
      <c r="M28" s="17">
        <f>AVERAGE(M14:M27)</f>
        <v>87.714285714285708</v>
      </c>
      <c r="N28" s="19">
        <f>AVERAGE(N14:N27)</f>
        <v>0.7142857142857143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44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97</v>
      </c>
      <c r="N14" s="15">
        <v>0.97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44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94</v>
      </c>
      <c r="N15" s="15">
        <v>0.89</v>
      </c>
    </row>
    <row r="16" spans="1:14" s="11" customFormat="1" x14ac:dyDescent="0.25">
      <c r="A16" s="9" t="str">
        <f>'1'!A16</f>
        <v>INVESTIGACION DE OPERACIONES</v>
      </c>
      <c r="B16" s="9" t="s">
        <v>45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0.68</v>
      </c>
    </row>
    <row r="17" spans="1:14" s="11" customFormat="1" x14ac:dyDescent="0.25">
      <c r="A17" s="9" t="s">
        <v>35</v>
      </c>
      <c r="B17" s="9" t="s">
        <v>45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0.97</v>
      </c>
    </row>
    <row r="18" spans="1:14" s="11" customFormat="1" ht="26.4" x14ac:dyDescent="0.25">
      <c r="A18" s="9" t="s">
        <v>37</v>
      </c>
      <c r="B18" s="9" t="s">
        <v>45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0.89</v>
      </c>
    </row>
    <row r="19" spans="1:14" s="11" customFormat="1" ht="26.4" x14ac:dyDescent="0.25">
      <c r="A19" s="9" t="s">
        <v>37</v>
      </c>
      <c r="B19" s="9" t="s">
        <v>46</v>
      </c>
      <c r="C19" s="9" t="s">
        <v>38</v>
      </c>
      <c r="D19" s="9" t="s">
        <v>33</v>
      </c>
      <c r="E19" s="9">
        <v>19</v>
      </c>
      <c r="F19" s="9">
        <v>18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93</v>
      </c>
      <c r="N19" s="15">
        <v>0.89</v>
      </c>
    </row>
    <row r="20" spans="1:14" s="11" customFormat="1" x14ac:dyDescent="0.25">
      <c r="A20" s="9" t="s">
        <v>39</v>
      </c>
      <c r="B20" s="9" t="s">
        <v>46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89</v>
      </c>
      <c r="N20" s="15">
        <v>0.68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185</v>
      </c>
      <c r="G28" s="17">
        <f>SUM(G14:G27)</f>
        <v>0</v>
      </c>
      <c r="H28" s="18">
        <f>SUM(F28:G28)/E28</f>
        <v>0.94871794871794868</v>
      </c>
      <c r="I28" s="17">
        <f t="shared" ref="I28" si="0">(E28-SUM(F28:G28))-K28</f>
        <v>10</v>
      </c>
      <c r="J28" s="18">
        <f t="shared" ref="J28" si="1">I28/E28</f>
        <v>5.128205128205128E-2</v>
      </c>
      <c r="K28" s="17">
        <f>SUM(K14:K27)</f>
        <v>0</v>
      </c>
      <c r="L28" s="18">
        <f t="shared" ref="L28" si="2">K28/E28</f>
        <v>0</v>
      </c>
      <c r="M28" s="17">
        <f>AVERAGE(M14:M27)</f>
        <v>93</v>
      </c>
      <c r="N28" s="19">
        <f>AVERAGE(N14:N27)</f>
        <v>0.85285714285714265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3" sqref="P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/>
      <c r="F14" s="9"/>
      <c r="G14" s="9"/>
      <c r="H14" s="10" t="e">
        <f t="shared" ref="H14:H1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>
        <v>0</v>
      </c>
      <c r="L17" s="10" t="e">
        <f t="shared" si="2"/>
        <v>#DIV/0!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2024-06-29T16:40:47Z</dcterms:modified>
  <cp:category/>
  <cp:contentStatus/>
</cp:coreProperties>
</file>