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USER\Documents\01_2024\REPORTE CAL\REPORTE 3\"/>
    </mc:Choice>
  </mc:AlternateContent>
  <xr:revisionPtr revIDLastSave="0" documentId="13_ncr:1_{4AC959E9-284E-4C9E-A0FD-164971685E5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'2'!$A$1:$N$32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2" l="1"/>
  <c r="E16" i="22"/>
  <c r="D16" i="22"/>
  <c r="C16" i="22"/>
  <c r="A16" i="22"/>
  <c r="E14" i="22"/>
  <c r="E23" i="22" s="1"/>
  <c r="D14" i="22"/>
  <c r="C14" i="22"/>
  <c r="A14" i="22"/>
  <c r="N28" i="10"/>
  <c r="M28" i="10"/>
  <c r="F28" i="10" l="1"/>
  <c r="E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2" i="22" s="1"/>
  <c r="L8" i="22"/>
  <c r="H8" i="22"/>
  <c r="E8" i="22"/>
  <c r="N23" i="22"/>
  <c r="M23" i="22"/>
  <c r="K23" i="22"/>
  <c r="G23" i="22"/>
  <c r="F23" i="22"/>
  <c r="B37" i="10"/>
  <c r="K28" i="10"/>
  <c r="I28" i="10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E28" i="23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3" i="22"/>
  <c r="J23" i="22" s="1"/>
  <c r="H23" i="22"/>
  <c r="L2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<sst xmlns="http://schemas.openxmlformats.org/spreadsheetml/2006/main" count="203" uniqueCount="47">
  <si>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</si>
  <si>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</si>
  <si>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</si>
  <si>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</si>
  <si>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</si>
  <si>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</si>
  <si>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</si>
  <si>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</si>
  <si>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</si>
  <si>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</si>
  <si>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</si>
  <si>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</si>
  <si>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</si>
  <si>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</si>
  <si>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</si>
  <si>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</si>
  <si>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</si>
  <si>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</si>
  <si>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</si>
  <si>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</si>
  <si>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</si>
  <si>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</si>
  <si>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</si>
  <si>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</si>
  <si>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</si>
  <si>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</si>
  <si>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</si>
  <si>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</si>
  <si>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</si>
  <si>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</si>
  <si>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</si>
  <si>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</si>
  <si>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</si>
  <si>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</si>
  <si>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</si>
  <si>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</si>
  <si>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</si>
  <si>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</si>
  <si>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QUÍMICA</t>
  </si>
  <si>
    <t>206 A</t>
  </si>
  <si>
    <t>206 B</t>
  </si>
  <si>
    <t>FEBRERO-JUNIO 2024</t>
  </si>
  <si>
    <t>S/E</t>
  </si>
  <si>
    <t>204 B</t>
  </si>
  <si>
    <t>II</t>
  </si>
  <si>
    <t>ISIC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</si>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</sst>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33</xdr:row>
      <xdr:rowOff>0</xdr:rowOff>
    </xdr:from>
    <xdr:to>
      <xdr:col>3</xdr:col>
      <xdr:colOff>749775</xdr:colOff>
      <xdr:row>33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D16" sqref="D16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1</v>
      </c>
      <c r="I8" s="35" t="s">
        <v>7</v>
      </c>
      <c r="J8" s="35"/>
      <c r="K8" s="35"/>
      <c r="L8" s="29" t="s">
        <v>41</v>
      </c>
      <c r="M8" s="29"/>
      <c r="N8" s="29"/>
    </row>
    <row r="10" spans="1:14" x14ac:dyDescent="0.2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">
      <c r="A14" s="8" t="s">
        <v>38</v>
      </c>
      <c r="B14" s="9" t="s">
        <v>42</v>
      </c>
      <c r="C14" s="9" t="s">
        <v>39</v>
      </c>
      <c r="D14" s="9" t="s">
        <v>45</v>
      </c>
      <c r="E14" s="9">
        <v>25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">
      <c r="A15" s="8" t="s">
        <v>38</v>
      </c>
      <c r="B15" s="9" t="s">
        <v>42</v>
      </c>
      <c r="C15" s="9" t="s">
        <v>40</v>
      </c>
      <c r="D15" s="9" t="s">
        <v>45</v>
      </c>
      <c r="E15" s="9">
        <v>21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SUM(F14:F17)</f>
        <v>0</v>
      </c>
      <c r="G28" s="17"/>
      <c r="H28" s="18"/>
      <c r="I28" s="17">
        <f>(E28-SUM(F28:G28))-K28</f>
        <v>46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0</v>
      </c>
      <c r="N28" s="19">
        <f>SUM(N14:N17)/4</f>
        <v>0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2"/>
  <sheetViews>
    <sheetView topLeftCell="A9" zoomScale="85" zoomScaleNormal="85" zoomScaleSheetLayoutView="100" workbookViewId="0">
      <selection activeCell="A26" sqref="A26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 x14ac:dyDescent="0.2">
      <c r="A14" s="9" t="str">
        <f>'1'!A14</f>
        <v>QUÍMICA</v>
      </c>
      <c r="B14" s="9" t="s">
        <v>21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15</v>
      </c>
      <c r="G14" s="9"/>
      <c r="H14" s="10"/>
      <c r="I14" s="9">
        <v>10</v>
      </c>
      <c r="J14" s="10"/>
      <c r="K14" s="9"/>
      <c r="L14" s="10"/>
      <c r="M14" s="9">
        <v>65</v>
      </c>
      <c r="N14" s="15">
        <v>0.57999999999999996</v>
      </c>
    </row>
    <row r="15" spans="1:14" s="11" customFormat="1" ht="21" customHeight="1" x14ac:dyDescent="0.2">
      <c r="A15" s="9" t="str">
        <f>'1'!A15</f>
        <v>QUÍMICA</v>
      </c>
      <c r="B15" s="9" t="s">
        <v>44</v>
      </c>
      <c r="C15" s="9" t="s">
        <v>39</v>
      </c>
      <c r="D15" s="9" t="s">
        <v>45</v>
      </c>
      <c r="E15" s="9">
        <v>25</v>
      </c>
      <c r="F15" s="9">
        <v>20</v>
      </c>
      <c r="G15" s="9"/>
      <c r="H15" s="10"/>
      <c r="I15" s="9">
        <v>5</v>
      </c>
      <c r="J15" s="10"/>
      <c r="K15" s="9"/>
      <c r="L15" s="10"/>
      <c r="M15" s="9">
        <v>74.900000000000006</v>
      </c>
      <c r="N15" s="15">
        <v>0.75</v>
      </c>
    </row>
    <row r="16" spans="1:14" s="11" customFormat="1" ht="16.5" customHeight="1" x14ac:dyDescent="0.2">
      <c r="A16" s="9" t="str">
        <f>'1'!A15</f>
        <v>QUÍMICA</v>
      </c>
      <c r="B16" s="9" t="s">
        <v>21</v>
      </c>
      <c r="C16" s="9" t="str">
        <f>'1'!C15</f>
        <v>206 B</v>
      </c>
      <c r="D16" s="9" t="str">
        <f>'1'!D15</f>
        <v>ISIC</v>
      </c>
      <c r="E16" s="9">
        <f>'1'!E15</f>
        <v>21</v>
      </c>
      <c r="F16" s="9">
        <v>10</v>
      </c>
      <c r="G16" s="9"/>
      <c r="H16" s="10"/>
      <c r="I16" s="9">
        <v>11</v>
      </c>
      <c r="J16" s="10"/>
      <c r="K16" s="9"/>
      <c r="L16" s="10"/>
      <c r="M16" s="9">
        <v>51.9</v>
      </c>
      <c r="N16" s="15">
        <v>0.56999999999999995</v>
      </c>
    </row>
    <row r="17" spans="1:14" s="11" customFormat="1" ht="20.25" customHeight="1" x14ac:dyDescent="0.2">
      <c r="A17" s="9" t="s">
        <v>38</v>
      </c>
      <c r="B17" s="9" t="s">
        <v>44</v>
      </c>
      <c r="C17" s="9" t="s">
        <v>43</v>
      </c>
      <c r="D17" s="9" t="s">
        <v>45</v>
      </c>
      <c r="E17" s="9">
        <v>21</v>
      </c>
      <c r="F17" s="9">
        <v>10</v>
      </c>
      <c r="G17" s="9"/>
      <c r="H17" s="10"/>
      <c r="I17" s="9">
        <v>11</v>
      </c>
      <c r="J17" s="10"/>
      <c r="K17" s="9"/>
      <c r="L17" s="10"/>
      <c r="M17" s="9">
        <v>51.52</v>
      </c>
      <c r="N17" s="15">
        <v>0.56999999999999995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92</v>
      </c>
      <c r="F23" s="17">
        <f>SUM(F14:F22)</f>
        <v>55</v>
      </c>
      <c r="G23" s="17">
        <f>SUM(G14:G22)</f>
        <v>0</v>
      </c>
      <c r="H23" s="18">
        <f>SUM(F23:G23)/E23</f>
        <v>0.59782608695652173</v>
      </c>
      <c r="I23" s="17">
        <f t="shared" ref="I23" si="0">(E23-SUM(F23:G23))-K23</f>
        <v>37</v>
      </c>
      <c r="J23" s="18">
        <f t="shared" ref="J23" si="1">I23/E23</f>
        <v>0.40217391304347827</v>
      </c>
      <c r="K23" s="17">
        <f>SUM(K14:K22)</f>
        <v>0</v>
      </c>
      <c r="L23" s="18">
        <f t="shared" ref="L23" si="2">K23/E23</f>
        <v>0</v>
      </c>
      <c r="M23" s="17">
        <f>AVERAGE(M14:M22)</f>
        <v>60.830000000000005</v>
      </c>
      <c r="N23" s="19">
        <f>AVERAGE(N14:N22)</f>
        <v>0.61749999999999994</v>
      </c>
    </row>
    <row r="25" spans="1:14" ht="120" customHeight="1" x14ac:dyDescent="0.2">
      <c r="A25" s="32" t="s">
        <v>26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7" spans="1:14" x14ac:dyDescent="0.2">
      <c r="A27" s="12"/>
    </row>
    <row r="28" spans="1:14" x14ac:dyDescent="0.2">
      <c r="B28" s="26" t="s">
        <v>27</v>
      </c>
      <c r="C28" s="26"/>
      <c r="D28" s="26"/>
      <c r="G28" s="27" t="s">
        <v>28</v>
      </c>
      <c r="H28" s="27"/>
      <c r="I28" s="27"/>
      <c r="J28" s="27"/>
    </row>
    <row r="29" spans="1:14" ht="62.25" customHeight="1" x14ac:dyDescent="0.2">
      <c r="B29" s="28"/>
      <c r="C29" s="28"/>
      <c r="D29" s="28"/>
      <c r="G29" s="29"/>
      <c r="H29" s="29"/>
      <c r="I29" s="29"/>
      <c r="J29" s="29"/>
    </row>
    <row r="30" spans="1:14" hidden="1" x14ac:dyDescent="0.2">
      <c r="A30" s="22" t="e">
        <v>#REF!</v>
      </c>
      <c r="B30" s="22"/>
      <c r="C30" s="6"/>
      <c r="E30" s="22"/>
      <c r="F30" s="22"/>
      <c r="G30" s="22"/>
      <c r="H30" s="22"/>
    </row>
    <row r="31" spans="1:14" hidden="1" x14ac:dyDescent="0.2"/>
    <row r="32" spans="1:14" ht="45" customHeight="1" x14ac:dyDescent="0.2">
      <c r="B32" s="23" t="str">
        <f>B10</f>
        <v>MCIQ. INDRA DE LA O ORTIZ</v>
      </c>
      <c r="C32" s="23"/>
      <c r="D32" s="23"/>
      <c r="E32" s="13"/>
      <c r="F32" s="13"/>
      <c r="G32" s="23" t="s">
        <v>36</v>
      </c>
      <c r="H32" s="23"/>
      <c r="I32" s="23"/>
      <c r="J32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2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QUÍMICA</v>
      </c>
      <c r="B14" s="9" t="s">
        <v>46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18</v>
      </c>
      <c r="G14" s="9"/>
      <c r="H14" s="10"/>
      <c r="I14" s="9">
        <v>7</v>
      </c>
      <c r="J14" s="10"/>
      <c r="K14" s="9"/>
      <c r="L14" s="10"/>
      <c r="M14" s="9">
        <v>72.52</v>
      </c>
      <c r="N14" s="15">
        <v>0.68</v>
      </c>
    </row>
    <row r="15" spans="1:14" s="11" customFormat="1" x14ac:dyDescent="0.2">
      <c r="A15" s="9" t="str">
        <f>'1'!A15</f>
        <v>QUÍMICA</v>
      </c>
      <c r="B15" s="9" t="s">
        <v>46</v>
      </c>
      <c r="C15" s="9" t="str">
        <f>'1'!C15</f>
        <v>206 B</v>
      </c>
      <c r="D15" s="9" t="str">
        <f>'1'!D15</f>
        <v>ISIC</v>
      </c>
      <c r="E15" s="9">
        <f>'1'!E15</f>
        <v>21</v>
      </c>
      <c r="F15" s="9">
        <v>10</v>
      </c>
      <c r="G15" s="9"/>
      <c r="H15" s="10"/>
      <c r="I15" s="9">
        <v>11</v>
      </c>
      <c r="J15" s="10"/>
      <c r="K15" s="9"/>
      <c r="L15" s="10"/>
      <c r="M15" s="9">
        <v>53.57</v>
      </c>
      <c r="N15" s="15">
        <v>0.52380000000000004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28</v>
      </c>
      <c r="G28" s="17">
        <f>SUM(G14:G27)</f>
        <v>0</v>
      </c>
      <c r="H28" s="18">
        <f>SUM(F28:G28)/E28</f>
        <v>0.60869565217391308</v>
      </c>
      <c r="I28" s="17">
        <f t="shared" ref="I28" si="0">(E28-SUM(F28:G28))-K28</f>
        <v>18</v>
      </c>
      <c r="J28" s="18">
        <f t="shared" ref="J28" si="1">I28/E28</f>
        <v>0.39130434782608697</v>
      </c>
      <c r="K28" s="17">
        <f>SUM(K14:K27)</f>
        <v>0</v>
      </c>
      <c r="L28" s="18">
        <f t="shared" ref="L28" si="2">K28/E28</f>
        <v>0</v>
      </c>
      <c r="M28" s="17">
        <f>AVERAGE(M14:M27)</f>
        <v>63.045000000000002</v>
      </c>
      <c r="N28" s="19">
        <f>AVERAGE(N14:N27)</f>
        <v>0.6019000000000001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QUÍMICA</v>
      </c>
      <c r="B14" s="9">
        <v>4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'1'!A15</f>
        <v>QUÍMICA</v>
      </c>
      <c r="B15" s="9"/>
      <c r="C15" s="9" t="str">
        <f>'1'!C15</f>
        <v>206 B</v>
      </c>
      <c r="D15" s="9" t="str">
        <f>'1'!D15</f>
        <v>ISIC</v>
      </c>
      <c r="E15" s="9">
        <f>'1'!E15</f>
        <v>21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46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A9" sqref="A9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QUÍMICA</v>
      </c>
      <c r="B14" s="21" t="s">
        <v>37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6</v>
      </c>
      <c r="J14" s="10">
        <f t="shared" ref="J14:J28" si="1">I14/E14</f>
        <v>0.24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QUÍMICA</v>
      </c>
      <c r="B15" s="9"/>
      <c r="C15" s="9" t="str">
        <f>'1'!C15</f>
        <v>206 B</v>
      </c>
      <c r="D15" s="9" t="str">
        <f>'1'!D15</f>
        <v>ISIC</v>
      </c>
      <c r="E15" s="9">
        <f>'1'!E15</f>
        <v>21</v>
      </c>
      <c r="F15" s="9"/>
      <c r="G15" s="9"/>
      <c r="H15" s="10">
        <f t="shared" ref="H15:H27" si="3">F15/E15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14</v>
      </c>
      <c r="G28" s="17">
        <f>SUM(G14:G27)</f>
        <v>5</v>
      </c>
      <c r="H28" s="18">
        <f>SUM(F28:G28)/E28</f>
        <v>0.41304347826086957</v>
      </c>
      <c r="I28" s="17">
        <f t="shared" si="0"/>
        <v>27</v>
      </c>
      <c r="J28" s="18">
        <f t="shared" si="1"/>
        <v>0.58695652173913049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INDRA DE LA O ORTIZ</cp:lastModifiedBy>
  <cp:revision/>
  <cp:lastPrinted>2023-03-25T03:30:28Z</cp:lastPrinted>
  <dcterms:created xsi:type="dcterms:W3CDTF">2021-11-22T14:45:25Z</dcterms:created>
  <dcterms:modified xsi:type="dcterms:W3CDTF">2024-05-21T22:58:50Z</dcterms:modified>
  <cp:category/>
  <cp:contentStatus/>
</cp:coreProperties>
</file>