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"/>
    </mc:Choice>
  </mc:AlternateContent>
  <xr:revisionPtr revIDLastSave="0" documentId="13_ncr:1_{E1183433-2CAA-499C-8C2E-99B6CBED74C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IO 407 A" sheetId="1" r:id="rId1"/>
    <sheet name="PDN 807 A" sheetId="3" r:id="rId2"/>
    <sheet name="LL 207 A" sheetId="4" r:id="rId3"/>
    <sheet name="ASSO 607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L12" i="5"/>
  <c r="L13" i="5"/>
  <c r="N9" i="3"/>
  <c r="Q9" i="1"/>
  <c r="R13" i="4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4" i="4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5" i="3"/>
  <c r="B46" i="3" s="1"/>
  <c r="B47" i="3" s="1"/>
  <c r="B48" i="3" s="1"/>
  <c r="B49" i="3" s="1"/>
  <c r="B50" i="3" s="1"/>
  <c r="B51" i="3" s="1"/>
  <c r="B52" i="3" s="1"/>
  <c r="B53" i="3" s="1"/>
  <c r="L9" i="3"/>
  <c r="K57" i="3" l="1"/>
  <c r="K58" i="3"/>
  <c r="F58" i="6"/>
  <c r="F57" i="6"/>
  <c r="E57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58" i="6"/>
  <c r="K57" i="6"/>
  <c r="H57" i="6"/>
  <c r="I58" i="6"/>
  <c r="I57" i="6"/>
  <c r="J57" i="6"/>
  <c r="G58" i="6"/>
  <c r="G57" i="6"/>
  <c r="E58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56" i="6"/>
  <c r="H58" i="6"/>
  <c r="J58" i="6"/>
  <c r="L54" i="6"/>
  <c r="L55" i="6"/>
  <c r="L54" i="5"/>
  <c r="L55" i="5"/>
  <c r="E58" i="4"/>
  <c r="L54" i="4"/>
  <c r="L55" i="4"/>
  <c r="L58" i="4" s="1"/>
  <c r="L54" i="3"/>
  <c r="L55" i="3"/>
  <c r="F56" i="1"/>
  <c r="G56" i="1"/>
  <c r="H56" i="1"/>
  <c r="I56" i="1"/>
  <c r="J56" i="1"/>
  <c r="K56" i="1"/>
  <c r="E56" i="1"/>
  <c r="L53" i="1"/>
  <c r="F55" i="1"/>
  <c r="G55" i="1"/>
  <c r="H55" i="1"/>
  <c r="I55" i="1"/>
  <c r="J55" i="1"/>
  <c r="K55" i="1"/>
  <c r="F54" i="1"/>
  <c r="G54" i="1"/>
  <c r="H54" i="1"/>
  <c r="I54" i="1"/>
  <c r="J54" i="1"/>
  <c r="K54" i="1"/>
  <c r="E55" i="1"/>
  <c r="E54" i="1"/>
  <c r="L58" i="5" l="1"/>
  <c r="L57" i="5"/>
  <c r="L57" i="4"/>
  <c r="L58" i="3"/>
  <c r="L57" i="3"/>
  <c r="L57" i="6"/>
  <c r="L58" i="6"/>
  <c r="L49" i="1"/>
  <c r="L50" i="1"/>
  <c r="L51" i="1"/>
  <c r="L52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10" i="1"/>
  <c r="L11" i="1"/>
  <c r="L12" i="1"/>
  <c r="L13" i="1"/>
  <c r="L14" i="1"/>
  <c r="L15" i="1"/>
  <c r="L16" i="1"/>
  <c r="L17" i="1"/>
  <c r="L18" i="1"/>
  <c r="L19" i="1"/>
  <c r="L20" i="1"/>
  <c r="L9" i="1"/>
  <c r="F58" i="1"/>
  <c r="G58" i="1"/>
  <c r="H58" i="1"/>
  <c r="I58" i="1"/>
  <c r="J58" i="1"/>
  <c r="K58" i="1"/>
  <c r="F57" i="1"/>
  <c r="G57" i="1"/>
  <c r="H57" i="1"/>
  <c r="I57" i="1"/>
  <c r="J57" i="1"/>
  <c r="K57" i="1"/>
  <c r="E58" i="1"/>
  <c r="E57" i="1"/>
  <c r="L56" i="1" l="1"/>
  <c r="L55" i="1"/>
  <c r="L54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7" i="1"/>
</calcChain>
</file>

<file path=xl/sharedStrings.xml><?xml version="1.0" encoding="utf-8"?>
<sst xmlns="http://schemas.openxmlformats.org/spreadsheetml/2006/main" count="409" uniqueCount="329">
  <si>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</si>
  <si>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</si>
  <si>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</si>
  <si>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</si>
  <si>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</si>
  <si>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</si>
  <si>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</si>
  <si>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</si>
  <si>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</si>
  <si>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</si>
  <si>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</si>
  <si>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</si>
  <si>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</si>
  <si>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</si>
  <si>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</si>
  <si>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</si>
  <si>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</si>
  <si>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</si>
  <si>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</si>
  <si>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</si>
  <si>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</si>
  <si>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</si>
  <si>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</si>
  <si>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</si>
  <si>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</si>
  <si>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</si>
  <si>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</si>
  <si>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</si>
  <si>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</si>
  <si>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</si>
  <si>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</si>
  <si>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</si>
  <si>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</si>
  <si>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</si>
  <si>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</si>
  <si>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</si>
  <si>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</si>
  <si>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</si>
  <si>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</si>
  <si>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</si>
  <si>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</si>
  <si>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</si>
  <si>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</si>
  <si>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</si>
  <si>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</si>
  <si>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</si>
  <si>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</si>
  <si>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</si>
  <si>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</si>
  <si>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</si>
  <si>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</si>
  <si>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</si>
  <si>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</si>
  <si>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</si>
  <si>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</si>
  <si>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</si>
  <si>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</si>
  <si>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</si>
  <si>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</si>
  <si>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</si>
  <si>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</si>
  <si>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</si>
  <si>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</si>
  <si>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</si>
  <si>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</si>
  <si>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</si>
  <si>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</si>
  <si>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</si>
  <si>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</si>
  <si>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</si>
  <si>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</si>
  <si>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</si>
  <si>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</si>
  <si>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</si>
  <si>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TOTO VERGARA MAYTE</t>
  </si>
  <si>
    <t>TRICHE HIPOLITO CITLALI</t>
  </si>
  <si>
    <t>TURRENT NAVIGAL ROSA ELIZABETH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</si>
  <si>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</si>
  <si>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</si>
  <si>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</si>
  <si>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</si>
  <si>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</si>
  <si>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DADE. ASAHI NEGRETE ANOTA</t>
  </si>
  <si>
    <t>CAMPOS ALVAREZ ESTEFANIA</t>
  </si>
  <si>
    <t>CHIPOL PUCHETA KENIA LISBETH</t>
  </si>
  <si>
    <t>IXTEPAN CHIPOL CESAR SAUL</t>
  </si>
  <si>
    <t>OJEDA LUA ALBERTO</t>
  </si>
  <si>
    <t>VERGARA POLITO ROBERTO</t>
  </si>
  <si>
    <t>RAMIREZ PEREZ ANGEL GABRIEL</t>
  </si>
  <si>
    <t>201U0184</t>
  </si>
  <si>
    <t>ANTELE FONSECA YEIMI LISSETTE</t>
  </si>
  <si>
    <t>201U0185</t>
  </si>
  <si>
    <t>ANTEMATE MIXTEGA ZULEMA DENISSE</t>
  </si>
  <si>
    <t>201U0186</t>
  </si>
  <si>
    <t>BELLI BAXIN MARIA ISABEL</t>
  </si>
  <si>
    <t>201U0187</t>
  </si>
  <si>
    <t>BUSTAMANTE CANCINO ESTEFANIA DE JESUS</t>
  </si>
  <si>
    <t>201U0188</t>
  </si>
  <si>
    <t>CAGAL PUCHETA EYRA DEL CARMEN</t>
  </si>
  <si>
    <t>201U0412</t>
  </si>
  <si>
    <t>CAMPECHANO COTO HERIDANY</t>
  </si>
  <si>
    <t>201U0189</t>
  </si>
  <si>
    <t>CAZARES ALARCON HEINI DROSCHER</t>
  </si>
  <si>
    <t>201U0191</t>
  </si>
  <si>
    <t>CHAPOL USCANGA STHEPANY MONSERRATH</t>
  </si>
  <si>
    <t>201U0193</t>
  </si>
  <si>
    <t>CISNEROS DOMINGUEZ FRANCISCO</t>
  </si>
  <si>
    <t>201U0196</t>
  </si>
  <si>
    <t>FRAGOSO COBAXIN JOKEBED</t>
  </si>
  <si>
    <t>201U0445</t>
  </si>
  <si>
    <t>FRIAS LUCHO KARLA ISABEL</t>
  </si>
  <si>
    <t>201U0198</t>
  </si>
  <si>
    <t>GRACIA MARTINEZ FRANCISCO JAVIER</t>
  </si>
  <si>
    <t>201U0483</t>
  </si>
  <si>
    <t>HERNANDEZ TENORIO BRYAN RAMSES</t>
  </si>
  <si>
    <t>201U0200</t>
  </si>
  <si>
    <t>LOPEZ ESCRIBANO IVETT OBDULIA</t>
  </si>
  <si>
    <t>201U0201</t>
  </si>
  <si>
    <t>LUCHO COTO DIANA DENISSE</t>
  </si>
  <si>
    <t>201U0202</t>
  </si>
  <si>
    <t>LUNA LUGO YOSELIN</t>
  </si>
  <si>
    <t>201U0205</t>
  </si>
  <si>
    <t>MARTINEZ CHAGALA FLOR DEL CARMEN</t>
  </si>
  <si>
    <t>201U0206</t>
  </si>
  <si>
    <t>MARTINEZ XALA PAULINA</t>
  </si>
  <si>
    <t>201U0207</t>
  </si>
  <si>
    <t>MENDEZ TELLEZ EVELYN YOZULI</t>
  </si>
  <si>
    <t>201U0209</t>
  </si>
  <si>
    <t>MOTO HERNANDEZ TRINIDAD DEL CARMEN</t>
  </si>
  <si>
    <t>201U0210</t>
  </si>
  <si>
    <t>OROPEZA MIGUEL PAMELA</t>
  </si>
  <si>
    <t>201U0211</t>
  </si>
  <si>
    <t>OSORIO CARBAJAL AMELIA LUCELY</t>
  </si>
  <si>
    <t>201U0212</t>
  </si>
  <si>
    <t>OSORIO ORTIZ DAVID</t>
  </si>
  <si>
    <t>201U0214</t>
  </si>
  <si>
    <t>PRETELIN ROMERO TANIA</t>
  </si>
  <si>
    <t>201U0215</t>
  </si>
  <si>
    <t>RAZO CAIXBA ODALIZ DEL CARMEN</t>
  </si>
  <si>
    <t>201U0417</t>
  </si>
  <si>
    <t>SANCHEZ PALAFOX EMIR</t>
  </si>
  <si>
    <t>201U0216</t>
  </si>
  <si>
    <t>SIXTEGA SANTOS KEVIN</t>
  </si>
  <si>
    <t>201U0217</t>
  </si>
  <si>
    <t>SOLIS SALAZAR MIGUEL ANGEL</t>
  </si>
  <si>
    <t>201U0218</t>
  </si>
  <si>
    <t>VILLA CHAGALA INGRID JOSELIN</t>
  </si>
  <si>
    <t>201U0220</t>
  </si>
  <si>
    <t>XALA ANDRADE HEIDI</t>
  </si>
  <si>
    <r>
      <rPr>
        <sz val="11"/>
        <rFont val="Arial MT"/>
        <family val="2"/>
      </rPr>
      <t>211U0315</t>
    </r>
  </si>
  <si>
    <r>
      <rPr>
        <sz val="11"/>
        <rFont val="Arial MT"/>
        <family val="2"/>
      </rPr>
      <t>AMBROS XOLO FLOR GUADALUPE</t>
    </r>
  </si>
  <si>
    <r>
      <rPr>
        <sz val="11"/>
        <rFont val="Arial MT"/>
        <family val="2"/>
      </rPr>
      <t>211U0317</t>
    </r>
  </si>
  <si>
    <r>
      <rPr>
        <sz val="11"/>
        <rFont val="Arial MT"/>
        <family val="2"/>
      </rPr>
      <t>CAMACHO IXTEPAN NORMAN XICUANI</t>
    </r>
  </si>
  <si>
    <r>
      <rPr>
        <sz val="11"/>
        <rFont val="Arial MT"/>
        <family val="2"/>
      </rPr>
      <t>211U0321</t>
    </r>
  </si>
  <si>
    <r>
      <rPr>
        <sz val="11"/>
        <rFont val="Arial MT"/>
        <family val="2"/>
      </rPr>
      <t>CASAS PIO KARLA FERNANDA</t>
    </r>
  </si>
  <si>
    <r>
      <rPr>
        <sz val="11"/>
        <rFont val="Arial MT"/>
        <family val="2"/>
      </rPr>
      <t>221U0489</t>
    </r>
  </si>
  <si>
    <r>
      <rPr>
        <sz val="11"/>
        <rFont val="Arial MT"/>
        <family val="2"/>
      </rPr>
      <t>CATEMAXCA SIXTEGA FERNANDA GUADALUPE</t>
    </r>
  </si>
  <si>
    <r>
      <rPr>
        <sz val="11"/>
        <rFont val="Arial MT"/>
        <family val="2"/>
      </rPr>
      <t>211U0322</t>
    </r>
  </si>
  <si>
    <r>
      <rPr>
        <sz val="11"/>
        <rFont val="Arial MT"/>
        <family val="2"/>
      </rPr>
      <t>CHIGO ACUA BRAYAN DE JESUS</t>
    </r>
  </si>
  <si>
    <r>
      <rPr>
        <sz val="11"/>
        <rFont val="Arial MT"/>
        <family val="2"/>
      </rPr>
      <t>211U0326</t>
    </r>
  </si>
  <si>
    <r>
      <rPr>
        <sz val="11"/>
        <rFont val="Arial MT"/>
        <family val="2"/>
      </rPr>
      <t>CORTES COBAXIN IVAN</t>
    </r>
  </si>
  <si>
    <r>
      <rPr>
        <sz val="11"/>
        <rFont val="Arial MT"/>
        <family val="2"/>
      </rPr>
      <t>211U0327</t>
    </r>
  </si>
  <si>
    <r>
      <rPr>
        <sz val="11"/>
        <rFont val="Arial MT"/>
        <family val="2"/>
      </rPr>
      <t>FERMAN TOGA IRVIN ALDAIR</t>
    </r>
  </si>
  <si>
    <r>
      <rPr>
        <sz val="11"/>
        <rFont val="Arial MT"/>
        <family val="2"/>
      </rPr>
      <t>211U0328</t>
    </r>
  </si>
  <si>
    <r>
      <rPr>
        <sz val="11"/>
        <rFont val="Arial MT"/>
        <family val="2"/>
      </rPr>
      <t>FISCAL FISCAL DANIEL</t>
    </r>
  </si>
  <si>
    <r>
      <rPr>
        <sz val="11"/>
        <rFont val="Arial MT"/>
        <family val="2"/>
      </rPr>
      <t>211U0329</t>
    </r>
  </si>
  <si>
    <r>
      <rPr>
        <sz val="11"/>
        <rFont val="Arial MT"/>
        <family val="2"/>
      </rPr>
      <t>GOMEZ CARRASCO ZAHIRA JANETH</t>
    </r>
  </si>
  <si>
    <r>
      <rPr>
        <sz val="11"/>
        <rFont val="Arial MT"/>
        <family val="2"/>
      </rPr>
      <t>211U0330</t>
    </r>
  </si>
  <si>
    <r>
      <rPr>
        <sz val="11"/>
        <rFont val="Arial MT"/>
        <family val="2"/>
      </rPr>
      <t>GUZMAN MATACAPAN JOANA JATHSURY</t>
    </r>
  </si>
  <si>
    <r>
      <rPr>
        <sz val="11"/>
        <rFont val="Arial MT"/>
        <family val="2"/>
      </rPr>
      <t>221U0852</t>
    </r>
  </si>
  <si>
    <r>
      <rPr>
        <sz val="11"/>
        <rFont val="Arial MT"/>
        <family val="2"/>
      </rPr>
      <t>HERNANDEZ BURGOS JORGE</t>
    </r>
  </si>
  <si>
    <r>
      <rPr>
        <sz val="11"/>
        <rFont val="Arial MT"/>
        <family val="2"/>
      </rPr>
      <t>211U0331</t>
    </r>
  </si>
  <si>
    <r>
      <rPr>
        <sz val="11"/>
        <rFont val="Arial MT"/>
        <family val="2"/>
      </rPr>
      <t>IXTEPAN CAPI BRAYAN DE JESUS</t>
    </r>
  </si>
  <si>
    <r>
      <rPr>
        <sz val="11"/>
        <rFont val="Arial MT"/>
        <family val="2"/>
      </rPr>
      <t>211U0334</t>
    </r>
  </si>
  <si>
    <r>
      <rPr>
        <sz val="11"/>
        <rFont val="Arial MT"/>
        <family val="2"/>
      </rPr>
      <t>LUNA LUGO JONATAN DE JESUS</t>
    </r>
  </si>
  <si>
    <r>
      <rPr>
        <sz val="11"/>
        <rFont val="Arial MT"/>
        <family val="2"/>
      </rPr>
      <t>211U0338</t>
    </r>
  </si>
  <si>
    <r>
      <rPr>
        <sz val="11"/>
        <rFont val="Arial MT"/>
        <family val="2"/>
      </rPr>
      <t>MARCIAL CAMPECHANO MARLEN</t>
    </r>
  </si>
  <si>
    <r>
      <rPr>
        <sz val="11"/>
        <rFont val="Arial MT"/>
        <family val="2"/>
      </rPr>
      <t>211U0340</t>
    </r>
  </si>
  <si>
    <r>
      <rPr>
        <sz val="11"/>
        <rFont val="Arial MT"/>
        <family val="2"/>
      </rPr>
      <t>MARTINEZ AZAMAR LINDSAY ATZIRY</t>
    </r>
  </si>
  <si>
    <r>
      <rPr>
        <sz val="11"/>
        <rFont val="Arial MT"/>
        <family val="2"/>
      </rPr>
      <t>211U0344</t>
    </r>
  </si>
  <si>
    <r>
      <rPr>
        <sz val="11"/>
        <rFont val="Arial MT"/>
        <family val="2"/>
      </rPr>
      <t>NAVARRETE RAMIREZ HUGO ANTONIO</t>
    </r>
  </si>
  <si>
    <r>
      <rPr>
        <sz val="11"/>
        <rFont val="Arial MT"/>
        <family val="2"/>
      </rPr>
      <t>211U0346</t>
    </r>
  </si>
  <si>
    <r>
      <rPr>
        <sz val="11"/>
        <rFont val="Arial MT"/>
        <family val="2"/>
      </rPr>
      <t>ORTEGA SANCHEZ PAUL DE JESUS</t>
    </r>
  </si>
  <si>
    <r>
      <rPr>
        <sz val="11"/>
        <rFont val="Arial MT"/>
        <family val="2"/>
      </rPr>
      <t>211U0347</t>
    </r>
  </si>
  <si>
    <r>
      <rPr>
        <sz val="11"/>
        <rFont val="Arial MT"/>
        <family val="2"/>
      </rPr>
      <t>PEREZ GALEANA JANNY MARICIELO</t>
    </r>
  </si>
  <si>
    <r>
      <rPr>
        <sz val="11"/>
        <rFont val="Arial MT"/>
        <family val="2"/>
      </rPr>
      <t>211U0350</t>
    </r>
  </si>
  <si>
    <r>
      <rPr>
        <sz val="11"/>
        <rFont val="Arial MT"/>
        <family val="2"/>
      </rPr>
      <t>POLITO TENORIO ANGEL</t>
    </r>
  </si>
  <si>
    <r>
      <rPr>
        <sz val="11"/>
        <rFont val="Arial MT"/>
        <family val="2"/>
      </rPr>
      <t>211U0351</t>
    </r>
  </si>
  <si>
    <r>
      <rPr>
        <sz val="11"/>
        <rFont val="Arial MT"/>
        <family val="2"/>
      </rPr>
      <t>QUINO ATEN MARLI CITLALLY</t>
    </r>
  </si>
  <si>
    <r>
      <rPr>
        <sz val="11"/>
        <rFont val="Arial MT"/>
        <family val="2"/>
      </rPr>
      <t>211U0353</t>
    </r>
  </si>
  <si>
    <r>
      <rPr>
        <sz val="11"/>
        <rFont val="Arial MT"/>
        <family val="2"/>
      </rPr>
      <t>QUINO CINTA KARINA GUADALUPE</t>
    </r>
  </si>
  <si>
    <r>
      <rPr>
        <sz val="11"/>
        <rFont val="Arial MT"/>
        <family val="2"/>
      </rPr>
      <t>211U0356</t>
    </r>
  </si>
  <si>
    <r>
      <rPr>
        <sz val="11"/>
        <rFont val="Arial MT"/>
        <family val="2"/>
      </rPr>
      <t>SEBA XALA ANGELES MAYLETH</t>
    </r>
  </si>
  <si>
    <r>
      <rPr>
        <sz val="11"/>
        <rFont val="Arial MT"/>
        <family val="2"/>
      </rPr>
      <t>211U0358</t>
    </r>
  </si>
  <si>
    <r>
      <rPr>
        <sz val="11"/>
        <rFont val="Arial MT"/>
        <family val="2"/>
      </rPr>
      <t>TELONA PACHECO JENNIFER</t>
    </r>
  </si>
  <si>
    <r>
      <rPr>
        <sz val="11"/>
        <rFont val="Arial MT"/>
        <family val="2"/>
      </rPr>
      <t>211U0360</t>
    </r>
  </si>
  <si>
    <r>
      <rPr>
        <sz val="11"/>
        <rFont val="Arial MT"/>
        <family val="2"/>
      </rPr>
      <t>VALENTIN AVILA CARLOS RONALDO</t>
    </r>
  </si>
  <si>
    <r>
      <rPr>
        <sz val="11"/>
        <rFont val="Arial MT"/>
        <family val="2"/>
      </rPr>
      <t>211U0361</t>
    </r>
  </si>
  <si>
    <r>
      <rPr>
        <sz val="11"/>
        <rFont val="Arial MT"/>
        <family val="2"/>
      </rPr>
      <t>VERGARA MONTALVO FATIMA MONSERRAT</t>
    </r>
  </si>
  <si>
    <t>INVESTIGACION DE OPERACIONES</t>
  </si>
  <si>
    <t>407 A</t>
  </si>
  <si>
    <t>FEBRERO-JUNIO 2024</t>
  </si>
  <si>
    <t>CHIGO REYES DAVID</t>
  </si>
  <si>
    <t>IXTEPAN BUSTAMANTE JORGE LUIS</t>
  </si>
  <si>
    <t>PASCUAL MIXTEGA IRAIS YAMILET</t>
  </si>
  <si>
    <t>PRETELIN FONSECA JOSE GUILLERMO</t>
  </si>
  <si>
    <t xml:space="preserve">PLAN DE NEGOCIOS </t>
  </si>
  <si>
    <t>807 A</t>
  </si>
  <si>
    <t>LEGISLACION LABORAL</t>
  </si>
  <si>
    <t>207 A</t>
  </si>
  <si>
    <t>ADMINISTRACION DE LA SALUD Y SEGURIDAD OCUPACIONAL</t>
  </si>
  <si>
    <t>607 A</t>
  </si>
  <si>
    <t>DADE ASAHI NEGRETE ANOTA</t>
  </si>
  <si>
    <t>INGENIERIA ECONÓMICA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</si>
  <si>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</si>
  <si>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</si>
  <si>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</si>
  <si>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</si>
  <si>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</si>
  <si>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</si>
  <si>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</si>
  <si>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</si>
  <si>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</si>
  <si>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LOPEZ BENITES DAMARIS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</si>
  <si>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</si>
  <si>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</si>
  <si>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</si>
  <si>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</si>
  <si>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</si>
  <si>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</si>
  <si>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</si>
  <si>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</si>
  <si>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</si>
  <si>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</si>
  <si>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</si>
  <si>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</si>
  <si>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</si>
  <si>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</si>
  <si>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</si>
  <si>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</si>
  <si>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</si>
  <si>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</si>
  <si>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</si>
  <si>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</si>
  <si>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</si>
  <si>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</si>
  <si>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</si>
  <si>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</si>
  <si>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211U0405</t>
  </si>
  <si>
    <t>221U0768</t>
  </si>
  <si>
    <t>211U0672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</si>
  <si>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</si>
  <si>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</si>
  <si>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</si>
  <si>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</si>
  <si>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</si>
  <si>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</si>
  <si>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</si>
  <si>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</si>
  <si>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</si>
  <si>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</si>
  <si>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</si>
  <si>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</si>
  <si>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</si>
  <si>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</si>
  <si>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</si>
  <si>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</si>
  <si>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</si>
  <si>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</si>
  <si>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</si>
  <si>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</si>
  <si>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</si>
  <si>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</si>
  <si>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231U0272</t>
  </si>
  <si>
    <t>BRAVO LOPEZ DIBANHI ALEJANDRA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</si>
  <si>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</si>
  <si>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</si>
  <si>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</si>
  <si>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</si>
  <si>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</si>
  <si>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</si>
  <si>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</si>
  <si>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</si>
  <si>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</si>
  <si>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</si>
  <si>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</si>
  <si>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</si>
  <si>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</si>
  <si>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</si>
  <si>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</si>
  <si>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</si>
  <si>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</si>
  <si>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</si>
  <si>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</si>
  <si>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</si>
  <si>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</si>
  <si>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</si>
  <si>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</si>
  <si>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</si>
  <si>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</si>
  <si>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</si>
  <si>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</si>
  <si>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</si>
  <si>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</si>
  <si>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</si>
  <si>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231U0306</t>
  </si>
  <si>
    <t>MATABUENA CHAGALA KARELY</t>
  </si>
  <si>
    <t>231U0387</t>
  </si>
  <si>
    <t>MOLINA MENDOZA ANDRES GAMALIEL</t>
  </si>
  <si>
    <t>221U0861</t>
  </si>
  <si>
    <t>ORTIZ CRUZ FRIDA MONSERRAT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</si>
  <si>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</si>
  <si>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</si>
  <si>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</si>
  <si>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</si>
  <si>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</si>
  <si>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</si>
  <si>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</si>
  <si>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</si>
  <si>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</si>
  <si>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</si>
  <si>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</si>
  <si>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</si>
  <si>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221U0479</t>
  </si>
  <si>
    <t>VARA GARCIA ADOLFO</t>
  </si>
  <si>
    <t>231U0327</t>
  </si>
  <si>
    <t>VELAZCO PUCHETA OSMAR DE JESUS</t>
  </si>
  <si>
    <t>231U0666</t>
  </si>
  <si>
    <t>ZARCO TENORIO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</si>
</sst>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1"/>
      <name val="Arial MT"/>
      <family val="2"/>
    </font>
    <font>
      <sz val="10"/>
      <name val="Arial MT"/>
    </font>
    <font>
      <sz val="10"/>
      <color rgb="FF00000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1" fontId="7" fillId="0" borderId="6" xfId="0" applyNumberFormat="1" applyFont="1" applyBorder="1" applyAlignment="1">
      <alignment horizontal="left" vertical="top" indent="1" shrinkToFit="1"/>
    </xf>
    <xf numFmtId="0" fontId="8" fillId="0" borderId="6" xfId="0" applyFont="1" applyBorder="1" applyAlignment="1">
      <alignment horizontal="left" vertical="top" wrapText="1"/>
    </xf>
    <xf numFmtId="1" fontId="7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1" fontId="12" fillId="0" borderId="6" xfId="0" applyNumberFormat="1" applyFont="1" applyBorder="1" applyAlignment="1">
      <alignment horizontal="left" vertical="top" indent="1" shrinkToFit="1"/>
    </xf>
    <xf numFmtId="0" fontId="11" fillId="0" borderId="6" xfId="0" applyFont="1" applyBorder="1" applyAlignment="1">
      <alignment horizontal="left" vertical="top" wrapText="1"/>
    </xf>
    <xf numFmtId="1" fontId="12" fillId="0" borderId="6" xfId="0" applyNumberFormat="1" applyFont="1" applyBorder="1" applyAlignment="1">
      <alignment horizontal="left" vertical="top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A11" zoomScale="60" zoomScaleNormal="60" workbookViewId="0">
      <selection activeCell="E9" sqref="E9:E4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2"/>
    </row>
    <row r="3" spans="2:17">
      <c r="C3" s="44" t="s">
        <v>7</v>
      </c>
      <c r="D3" s="44"/>
      <c r="E3" s="44"/>
      <c r="F3" s="44"/>
      <c r="G3" s="44"/>
      <c r="H3" s="44"/>
      <c r="I3" s="44"/>
      <c r="J3" s="44"/>
      <c r="K3" s="44"/>
      <c r="L3" s="1"/>
    </row>
    <row r="4" spans="2:17">
      <c r="C4" t="s">
        <v>0</v>
      </c>
      <c r="D4" s="17" t="s">
        <v>199</v>
      </c>
      <c r="E4" s="39" t="s">
        <v>200</v>
      </c>
      <c r="F4" s="39"/>
      <c r="H4" t="s">
        <v>1</v>
      </c>
      <c r="I4" s="40">
        <v>45358</v>
      </c>
      <c r="J4" s="40"/>
    </row>
    <row r="5" spans="2:17" ht="6.75" customHeight="1">
      <c r="D5" s="5"/>
    </row>
    <row r="6" spans="2:17">
      <c r="C6" t="s">
        <v>2</v>
      </c>
      <c r="D6" s="18" t="s">
        <v>201</v>
      </c>
      <c r="E6" s="1"/>
      <c r="F6" s="43" t="s">
        <v>82</v>
      </c>
      <c r="G6" s="43"/>
      <c r="H6" s="43"/>
      <c r="I6" s="43"/>
      <c r="J6" s="43"/>
      <c r="K6" s="43"/>
    </row>
    <row r="7" spans="2:17" ht="11.25" customHeight="1"/>
    <row r="8" spans="2:17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AVERAGE(E9:E35)</f>
        <v>100</v>
      </c>
      <c r="P8">
        <v>27</v>
      </c>
      <c r="Q8">
        <v>100</v>
      </c>
    </row>
    <row r="9" spans="2:17" ht="14.5" customHeight="1">
      <c r="B9" s="20">
        <v>1</v>
      </c>
      <c r="C9" s="21" t="s">
        <v>17</v>
      </c>
      <c r="D9" s="21" t="s">
        <v>50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  <c r="P9">
        <v>18</v>
      </c>
      <c r="Q9">
        <f>Q8*P9/P8</f>
        <v>66.666666666666671</v>
      </c>
    </row>
    <row r="10" spans="2:17">
      <c r="B10" s="20">
        <v>2</v>
      </c>
      <c r="C10" s="21" t="s">
        <v>18</v>
      </c>
      <c r="D10" s="21" t="s">
        <v>51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2:17">
      <c r="B11" s="20">
        <v>3</v>
      </c>
      <c r="C11" s="21" t="s">
        <v>19</v>
      </c>
      <c r="D11" s="21" t="s">
        <v>52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2:17">
      <c r="B12" s="20">
        <v>4</v>
      </c>
      <c r="C12" s="21" t="s">
        <v>20</v>
      </c>
      <c r="D12" s="21" t="s">
        <v>53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</row>
    <row r="13" spans="2:17">
      <c r="B13" s="20">
        <v>5</v>
      </c>
      <c r="C13" s="21" t="s">
        <v>21</v>
      </c>
      <c r="D13" s="21" t="s">
        <v>54</v>
      </c>
      <c r="E13" s="4">
        <v>100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14.285714285714286</v>
      </c>
    </row>
    <row r="14" spans="2:17">
      <c r="B14" s="20">
        <v>6</v>
      </c>
      <c r="C14" s="21" t="s">
        <v>22</v>
      </c>
      <c r="D14" s="21" t="s">
        <v>55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2:17">
      <c r="B15" s="20">
        <v>7</v>
      </c>
      <c r="C15" s="21" t="s">
        <v>23</v>
      </c>
      <c r="D15" s="21" t="s">
        <v>56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2:17">
      <c r="B16" s="20">
        <v>8</v>
      </c>
      <c r="C16" s="21" t="s">
        <v>24</v>
      </c>
      <c r="D16" s="21" t="s">
        <v>57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20">
        <v>9</v>
      </c>
      <c r="C17" s="21" t="s">
        <v>25</v>
      </c>
      <c r="D17" s="21" t="s">
        <v>58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2:12">
      <c r="B18" s="22">
        <v>10</v>
      </c>
      <c r="C18" s="21" t="s">
        <v>26</v>
      </c>
      <c r="D18" s="21" t="s">
        <v>59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22">
        <v>11</v>
      </c>
      <c r="C19" s="21" t="s">
        <v>27</v>
      </c>
      <c r="D19" s="21" t="s">
        <v>60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2">
      <c r="B20" s="22">
        <v>12</v>
      </c>
      <c r="C20" s="21" t="s">
        <v>28</v>
      </c>
      <c r="D20" s="21" t="s">
        <v>61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2:12">
      <c r="B21" s="22">
        <v>13</v>
      </c>
      <c r="C21" s="21" t="s">
        <v>29</v>
      </c>
      <c r="D21" s="21" t="s">
        <v>62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14.285714285714286</v>
      </c>
    </row>
    <row r="22" spans="2:12">
      <c r="B22" s="22">
        <v>14</v>
      </c>
      <c r="C22" s="21" t="s">
        <v>30</v>
      </c>
      <c r="D22" s="21" t="s">
        <v>63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2:12">
      <c r="B23" s="22">
        <v>15</v>
      </c>
      <c r="C23" s="21" t="s">
        <v>31</v>
      </c>
      <c r="D23" s="21" t="s">
        <v>64</v>
      </c>
      <c r="E23" s="4">
        <v>100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14.285714285714286</v>
      </c>
    </row>
    <row r="24" spans="2:12">
      <c r="B24" s="22">
        <v>16</v>
      </c>
      <c r="C24" s="21" t="s">
        <v>32</v>
      </c>
      <c r="D24" s="21" t="s">
        <v>65</v>
      </c>
      <c r="E24" s="4">
        <v>100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14.285714285714286</v>
      </c>
    </row>
    <row r="25" spans="2:12">
      <c r="B25" s="22">
        <v>17</v>
      </c>
      <c r="C25" s="21" t="s">
        <v>33</v>
      </c>
      <c r="D25" s="21" t="s">
        <v>66</v>
      </c>
      <c r="E25" s="4">
        <v>100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14.285714285714286</v>
      </c>
    </row>
    <row r="26" spans="2:12">
      <c r="B26" s="22">
        <v>18</v>
      </c>
      <c r="C26" s="21" t="s">
        <v>34</v>
      </c>
      <c r="D26" s="21" t="s">
        <v>67</v>
      </c>
      <c r="E26" s="4">
        <v>100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14.285714285714286</v>
      </c>
    </row>
    <row r="27" spans="2:12">
      <c r="B27" s="22">
        <v>19</v>
      </c>
      <c r="C27" s="21" t="s">
        <v>35</v>
      </c>
      <c r="D27" s="21" t="s">
        <v>68</v>
      </c>
      <c r="E27" s="4">
        <v>100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14.285714285714286</v>
      </c>
    </row>
    <row r="28" spans="2:12">
      <c r="B28" s="22">
        <v>20</v>
      </c>
      <c r="C28" s="21" t="s">
        <v>36</v>
      </c>
      <c r="D28" s="21" t="s">
        <v>69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2:12">
      <c r="B29" s="22">
        <v>21</v>
      </c>
      <c r="C29" s="21" t="s">
        <v>37</v>
      </c>
      <c r="D29" s="21" t="s">
        <v>70</v>
      </c>
      <c r="E29" s="4">
        <v>100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14.285714285714286</v>
      </c>
    </row>
    <row r="30" spans="2:12">
      <c r="B30" s="22">
        <v>22</v>
      </c>
      <c r="C30" s="21" t="s">
        <v>38</v>
      </c>
      <c r="D30" s="21" t="s">
        <v>71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2:12">
      <c r="B31" s="22">
        <v>23</v>
      </c>
      <c r="C31" s="21" t="s">
        <v>39</v>
      </c>
      <c r="D31" s="21" t="s">
        <v>72</v>
      </c>
      <c r="E31" s="4">
        <v>100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14.285714285714286</v>
      </c>
    </row>
    <row r="32" spans="2:12">
      <c r="B32" s="22">
        <v>24</v>
      </c>
      <c r="C32" s="21" t="s">
        <v>40</v>
      </c>
      <c r="D32" s="21" t="s">
        <v>73</v>
      </c>
      <c r="E32" s="4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</row>
    <row r="33" spans="2:12">
      <c r="B33" s="22">
        <v>25</v>
      </c>
      <c r="C33" s="21" t="s">
        <v>41</v>
      </c>
      <c r="D33" s="21" t="s">
        <v>88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14.285714285714286</v>
      </c>
    </row>
    <row r="34" spans="2:12">
      <c r="B34" s="22">
        <v>26</v>
      </c>
      <c r="C34" s="21" t="s">
        <v>42</v>
      </c>
      <c r="D34" s="21" t="s">
        <v>74</v>
      </c>
      <c r="E34" s="4">
        <v>100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14.285714285714286</v>
      </c>
    </row>
    <row r="35" spans="2:12">
      <c r="B35" s="22">
        <v>27</v>
      </c>
      <c r="C35" s="21" t="s">
        <v>43</v>
      </c>
      <c r="D35" s="21" t="s">
        <v>75</v>
      </c>
      <c r="E35" s="4">
        <v>100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14.285714285714286</v>
      </c>
    </row>
    <row r="36" spans="2:12">
      <c r="B36" s="22">
        <v>28</v>
      </c>
      <c r="C36" s="21" t="s">
        <v>44</v>
      </c>
      <c r="D36" s="21" t="s">
        <v>76</v>
      </c>
      <c r="E36" s="4">
        <v>100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14.285714285714286</v>
      </c>
    </row>
    <row r="37" spans="2:12">
      <c r="B37" s="22">
        <v>29</v>
      </c>
      <c r="C37" s="21" t="s">
        <v>45</v>
      </c>
      <c r="D37" s="21" t="s">
        <v>77</v>
      </c>
      <c r="E37" s="4">
        <v>100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14.285714285714286</v>
      </c>
    </row>
    <row r="38" spans="2:12">
      <c r="B38" s="22">
        <v>30</v>
      </c>
      <c r="C38" s="21" t="s">
        <v>46</v>
      </c>
      <c r="D38" s="21" t="s">
        <v>78</v>
      </c>
      <c r="E38" s="4">
        <v>100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14.285714285714286</v>
      </c>
    </row>
    <row r="39" spans="2:12">
      <c r="B39" s="22">
        <v>31</v>
      </c>
      <c r="C39" s="21" t="s">
        <v>47</v>
      </c>
      <c r="D39" s="21" t="s">
        <v>79</v>
      </c>
      <c r="E39" s="4">
        <v>100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14.285714285714286</v>
      </c>
    </row>
    <row r="40" spans="2:12">
      <c r="B40" s="22">
        <v>32</v>
      </c>
      <c r="C40" s="21" t="s">
        <v>48</v>
      </c>
      <c r="D40" s="21" t="s">
        <v>80</v>
      </c>
      <c r="E40" s="4">
        <v>100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14.285714285714286</v>
      </c>
    </row>
    <row r="41" spans="2:12">
      <c r="B41" s="22">
        <v>33</v>
      </c>
      <c r="C41" s="21" t="s">
        <v>49</v>
      </c>
      <c r="D41" s="21" t="s">
        <v>81</v>
      </c>
      <c r="E41" s="4">
        <v>100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14.285714285714286</v>
      </c>
    </row>
    <row r="42" spans="2:12">
      <c r="B42" s="6">
        <f t="shared" ref="B42:B53" si="1">B41+1</f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1"/>
      <c r="D54" s="41"/>
      <c r="E54" s="10">
        <f>COUNTIF(E9:E53,"&gt;=70")</f>
        <v>33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1"/>
      <c r="D55" s="41"/>
      <c r="E55" s="11">
        <f>COUNTIF(E9:E53,"&lt;70")</f>
        <v>0</v>
      </c>
      <c r="F55" s="11">
        <f t="shared" ref="F55:L55" si="5">COUNTIF(F9:F53,"&lt;70")</f>
        <v>33</v>
      </c>
      <c r="G55" s="11">
        <f t="shared" si="5"/>
        <v>33</v>
      </c>
      <c r="H55" s="11">
        <f t="shared" si="5"/>
        <v>33</v>
      </c>
      <c r="I55" s="11">
        <f t="shared" si="5"/>
        <v>33</v>
      </c>
      <c r="J55" s="11">
        <f t="shared" si="5"/>
        <v>33</v>
      </c>
      <c r="K55" s="11">
        <f t="shared" si="5"/>
        <v>33</v>
      </c>
      <c r="L55" s="11">
        <f t="shared" si="5"/>
        <v>45</v>
      </c>
    </row>
    <row r="56" spans="2:12">
      <c r="C56" s="41"/>
      <c r="D56" s="41"/>
      <c r="E56" s="11">
        <f>COUNT(E9:E53)</f>
        <v>33</v>
      </c>
      <c r="F56" s="11">
        <f t="shared" ref="F56:L56" si="6">COUNT(F9:F53)</f>
        <v>33</v>
      </c>
      <c r="G56" s="11">
        <f t="shared" si="6"/>
        <v>33</v>
      </c>
      <c r="H56" s="11">
        <f t="shared" si="6"/>
        <v>33</v>
      </c>
      <c r="I56" s="11">
        <f t="shared" si="6"/>
        <v>33</v>
      </c>
      <c r="J56" s="11">
        <f t="shared" si="6"/>
        <v>33</v>
      </c>
      <c r="K56" s="11">
        <f t="shared" si="6"/>
        <v>33</v>
      </c>
      <c r="L56" s="11">
        <f t="shared" si="6"/>
        <v>45</v>
      </c>
    </row>
    <row r="57" spans="2:12">
      <c r="C57" s="41"/>
      <c r="D57" s="41"/>
      <c r="E57" s="12">
        <f>E54/E56</f>
        <v>1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1"/>
      <c r="D58" s="41"/>
      <c r="E58" s="12">
        <f>E55/E56</f>
        <v>0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1"/>
      <c r="D59" s="41"/>
    </row>
    <row r="60" spans="2:12">
      <c r="C60" s="1"/>
      <c r="D60" s="1"/>
    </row>
    <row r="61" spans="2:12">
      <c r="E61" s="45"/>
      <c r="F61" s="45"/>
      <c r="G61" s="45"/>
      <c r="H61" s="45"/>
      <c r="I61" s="45"/>
      <c r="J61" s="45"/>
      <c r="K61" s="45"/>
    </row>
    <row r="62" spans="2:12">
      <c r="E62" s="42" t="s">
        <v>15</v>
      </c>
      <c r="F62" s="42"/>
      <c r="G62" s="42"/>
      <c r="H62" s="42"/>
      <c r="I62" s="42"/>
      <c r="J62" s="42"/>
      <c r="K62" s="42"/>
    </row>
  </sheetData>
  <mergeCells count="13">
    <mergeCell ref="B2:K2"/>
    <mergeCell ref="E4:F4"/>
    <mergeCell ref="I4:J4"/>
    <mergeCell ref="C54:D54"/>
    <mergeCell ref="E62:K62"/>
    <mergeCell ref="C55:D55"/>
    <mergeCell ref="F6:K6"/>
    <mergeCell ref="C3:K3"/>
    <mergeCell ref="C58:D58"/>
    <mergeCell ref="C59:D59"/>
    <mergeCell ref="C57:D57"/>
    <mergeCell ref="C56:D5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zoomScale="52" zoomScaleNormal="70" workbookViewId="0">
      <selection activeCell="E38" sqref="E3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2"/>
    </row>
    <row r="3" spans="2:16">
      <c r="C3" s="44" t="s">
        <v>7</v>
      </c>
      <c r="D3" s="44"/>
      <c r="E3" s="44"/>
      <c r="F3" s="44"/>
      <c r="G3" s="44"/>
      <c r="H3" s="44"/>
      <c r="I3" s="44"/>
      <c r="J3" s="44"/>
      <c r="K3" s="44"/>
      <c r="L3" s="1"/>
    </row>
    <row r="4" spans="2:16">
      <c r="C4" t="s">
        <v>0</v>
      </c>
      <c r="D4" s="17" t="s">
        <v>206</v>
      </c>
      <c r="E4" s="39" t="s">
        <v>207</v>
      </c>
      <c r="F4" s="39"/>
      <c r="H4" t="s">
        <v>1</v>
      </c>
      <c r="I4" s="40">
        <v>45358</v>
      </c>
      <c r="J4" s="40"/>
    </row>
    <row r="5" spans="2:16" ht="6.75" customHeight="1">
      <c r="D5" s="5"/>
    </row>
    <row r="6" spans="2:16">
      <c r="C6" t="s">
        <v>2</v>
      </c>
      <c r="D6" s="18" t="s">
        <v>201</v>
      </c>
      <c r="E6" s="1"/>
      <c r="F6" s="43" t="s">
        <v>82</v>
      </c>
      <c r="G6" s="43"/>
      <c r="H6" s="43"/>
      <c r="I6" s="43"/>
      <c r="J6" s="43"/>
      <c r="K6" s="43"/>
    </row>
    <row r="7" spans="2:16" ht="11.25" customHeight="1"/>
    <row r="8" spans="2:16">
      <c r="B8" s="3" t="s">
        <v>3</v>
      </c>
      <c r="C8" s="3" t="s">
        <v>5</v>
      </c>
      <c r="D8" s="23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20">
        <v>1</v>
      </c>
      <c r="C9" s="21" t="s">
        <v>89</v>
      </c>
      <c r="D9" s="21" t="s">
        <v>90</v>
      </c>
      <c r="E9" s="4">
        <v>95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13.571428571428571</v>
      </c>
      <c r="N9">
        <f>AVERAGE(E9:E29)</f>
        <v>96.19047619047619</v>
      </c>
    </row>
    <row r="10" spans="2:16">
      <c r="B10" s="20">
        <v>2</v>
      </c>
      <c r="C10" s="21" t="s">
        <v>91</v>
      </c>
      <c r="D10" s="21" t="s">
        <v>92</v>
      </c>
      <c r="E10" s="4">
        <v>95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13.571428571428571</v>
      </c>
    </row>
    <row r="11" spans="2:16">
      <c r="B11" s="20">
        <v>3</v>
      </c>
      <c r="C11" s="21" t="s">
        <v>93</v>
      </c>
      <c r="D11" s="21" t="s">
        <v>94</v>
      </c>
      <c r="E11" s="4">
        <v>95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13.571428571428571</v>
      </c>
      <c r="N11">
        <v>21</v>
      </c>
      <c r="P11">
        <v>100</v>
      </c>
    </row>
    <row r="12" spans="2:16">
      <c r="B12" s="20">
        <v>4</v>
      </c>
      <c r="C12" s="21" t="s">
        <v>95</v>
      </c>
      <c r="D12" s="21" t="s">
        <v>96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  <c r="N12">
        <v>12</v>
      </c>
      <c r="P12">
        <f>P11*N12/N11</f>
        <v>57.142857142857146</v>
      </c>
    </row>
    <row r="13" spans="2:16">
      <c r="B13" s="20">
        <v>5</v>
      </c>
      <c r="C13" s="21" t="s">
        <v>97</v>
      </c>
      <c r="D13" s="21" t="s">
        <v>98</v>
      </c>
      <c r="E13" s="4">
        <v>95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13.571428571428571</v>
      </c>
    </row>
    <row r="14" spans="2:16">
      <c r="B14" s="20">
        <v>6</v>
      </c>
      <c r="C14" s="21" t="s">
        <v>99</v>
      </c>
      <c r="D14" s="21" t="s">
        <v>100</v>
      </c>
      <c r="E14" s="4">
        <v>95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13.571428571428571</v>
      </c>
    </row>
    <row r="15" spans="2:16">
      <c r="B15" s="20">
        <v>7</v>
      </c>
      <c r="C15" s="21" t="s">
        <v>101</v>
      </c>
      <c r="D15" s="21" t="s">
        <v>102</v>
      </c>
      <c r="E15" s="4">
        <v>95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13.571428571428571</v>
      </c>
    </row>
    <row r="16" spans="2:16">
      <c r="B16" s="20">
        <v>8</v>
      </c>
      <c r="C16" s="21" t="s">
        <v>103</v>
      </c>
      <c r="D16" s="21" t="s">
        <v>104</v>
      </c>
      <c r="E16" s="4">
        <v>95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13.571428571428571</v>
      </c>
    </row>
    <row r="17" spans="2:12">
      <c r="B17" s="20">
        <v>9</v>
      </c>
      <c r="C17" s="21" t="s">
        <v>105</v>
      </c>
      <c r="D17" s="21" t="s">
        <v>106</v>
      </c>
      <c r="E17" s="4">
        <v>95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13.571428571428571</v>
      </c>
    </row>
    <row r="18" spans="2:12">
      <c r="B18" s="22">
        <v>10</v>
      </c>
      <c r="C18" s="21" t="s">
        <v>107</v>
      </c>
      <c r="D18" s="21" t="s">
        <v>108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22">
        <v>11</v>
      </c>
      <c r="C19" s="21" t="s">
        <v>109</v>
      </c>
      <c r="D19" s="21" t="s">
        <v>110</v>
      </c>
      <c r="E19" s="4">
        <v>95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13.571428571428571</v>
      </c>
    </row>
    <row r="20" spans="2:12">
      <c r="B20" s="22">
        <v>12</v>
      </c>
      <c r="C20" s="21" t="s">
        <v>111</v>
      </c>
      <c r="D20" s="21" t="s">
        <v>112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2:12">
      <c r="B21" s="22">
        <v>13</v>
      </c>
      <c r="C21" s="21" t="s">
        <v>113</v>
      </c>
      <c r="D21" s="21" t="s">
        <v>114</v>
      </c>
      <c r="E21" s="4">
        <v>95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13.571428571428571</v>
      </c>
    </row>
    <row r="22" spans="2:12">
      <c r="B22" s="22">
        <v>14</v>
      </c>
      <c r="C22" s="21" t="s">
        <v>115</v>
      </c>
      <c r="D22" s="21" t="s">
        <v>116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2:12">
      <c r="B23" s="22">
        <v>15</v>
      </c>
      <c r="C23" s="21" t="s">
        <v>117</v>
      </c>
      <c r="D23" s="21" t="s">
        <v>118</v>
      </c>
      <c r="E23" s="4">
        <v>100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14.285714285714286</v>
      </c>
    </row>
    <row r="24" spans="2:12">
      <c r="B24" s="22">
        <v>16</v>
      </c>
      <c r="C24" s="21" t="s">
        <v>119</v>
      </c>
      <c r="D24" s="21" t="s">
        <v>120</v>
      </c>
      <c r="E24" s="4">
        <v>95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13.571428571428571</v>
      </c>
    </row>
    <row r="25" spans="2:12">
      <c r="B25" s="22">
        <v>17</v>
      </c>
      <c r="C25" s="21" t="s">
        <v>121</v>
      </c>
      <c r="D25" s="21" t="s">
        <v>122</v>
      </c>
      <c r="E25" s="4">
        <v>95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13.571428571428571</v>
      </c>
    </row>
    <row r="26" spans="2:12">
      <c r="B26" s="22">
        <v>18</v>
      </c>
      <c r="C26" s="21" t="s">
        <v>123</v>
      </c>
      <c r="D26" s="21" t="s">
        <v>124</v>
      </c>
      <c r="E26" s="4">
        <v>95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13.571428571428571</v>
      </c>
    </row>
    <row r="27" spans="2:12">
      <c r="B27" s="22">
        <v>19</v>
      </c>
      <c r="C27" s="21" t="s">
        <v>125</v>
      </c>
      <c r="D27" s="21" t="s">
        <v>126</v>
      </c>
      <c r="E27" s="4">
        <v>95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13.571428571428571</v>
      </c>
    </row>
    <row r="28" spans="2:12">
      <c r="B28" s="22">
        <v>20</v>
      </c>
      <c r="C28" s="21" t="s">
        <v>127</v>
      </c>
      <c r="D28" s="21" t="s">
        <v>128</v>
      </c>
      <c r="E28" s="4">
        <v>95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13.571428571428571</v>
      </c>
    </row>
    <row r="29" spans="2:12">
      <c r="B29" s="22">
        <v>21</v>
      </c>
      <c r="C29" s="21" t="s">
        <v>129</v>
      </c>
      <c r="D29" s="21" t="s">
        <v>130</v>
      </c>
      <c r="E29" s="4">
        <v>95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13.571428571428571</v>
      </c>
    </row>
    <row r="30" spans="2:12">
      <c r="B30" s="22">
        <v>22</v>
      </c>
      <c r="C30" s="21" t="s">
        <v>131</v>
      </c>
      <c r="D30" s="21" t="s">
        <v>132</v>
      </c>
      <c r="E30" s="4">
        <v>95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13.571428571428571</v>
      </c>
    </row>
    <row r="31" spans="2:12">
      <c r="B31" s="22">
        <v>23</v>
      </c>
      <c r="C31" s="21" t="s">
        <v>133</v>
      </c>
      <c r="D31" s="21" t="s">
        <v>134</v>
      </c>
      <c r="E31" s="4">
        <v>100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14.285714285714286</v>
      </c>
    </row>
    <row r="32" spans="2:12">
      <c r="B32" s="22">
        <v>24</v>
      </c>
      <c r="C32" s="21" t="s">
        <v>135</v>
      </c>
      <c r="D32" s="21" t="s">
        <v>136</v>
      </c>
      <c r="E32" s="4">
        <v>95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13.571428571428571</v>
      </c>
    </row>
    <row r="33" spans="2:12">
      <c r="B33" s="22">
        <v>25</v>
      </c>
      <c r="C33" s="21" t="s">
        <v>137</v>
      </c>
      <c r="D33" s="21" t="s">
        <v>138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14.285714285714286</v>
      </c>
    </row>
    <row r="34" spans="2:12">
      <c r="B34" s="22">
        <v>26</v>
      </c>
      <c r="C34" s="21" t="s">
        <v>139</v>
      </c>
      <c r="D34" s="21" t="s">
        <v>140</v>
      </c>
      <c r="E34" s="4">
        <v>100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14.285714285714286</v>
      </c>
    </row>
    <row r="35" spans="2:12">
      <c r="B35" s="22">
        <v>27</v>
      </c>
      <c r="C35" s="21" t="s">
        <v>141</v>
      </c>
      <c r="D35" s="21" t="s">
        <v>142</v>
      </c>
      <c r="E35" s="4">
        <v>100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14.285714285714286</v>
      </c>
    </row>
    <row r="36" spans="2:12">
      <c r="B36" s="22">
        <v>28</v>
      </c>
      <c r="C36" s="21" t="s">
        <v>143</v>
      </c>
      <c r="D36" s="21" t="s">
        <v>144</v>
      </c>
      <c r="E36" s="4">
        <v>100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14.285714285714286</v>
      </c>
    </row>
    <row r="37" spans="2:12">
      <c r="B37" s="22">
        <v>29</v>
      </c>
      <c r="C37" s="21" t="s">
        <v>145</v>
      </c>
      <c r="D37" s="21" t="s">
        <v>146</v>
      </c>
      <c r="E37" s="4">
        <v>100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14.285714285714286</v>
      </c>
    </row>
    <row r="38" spans="2:12">
      <c r="B38" s="22">
        <v>30</v>
      </c>
      <c r="C38" s="21" t="s">
        <v>147</v>
      </c>
      <c r="D38" s="21" t="s">
        <v>148</v>
      </c>
      <c r="E38" s="4">
        <v>100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14.285714285714286</v>
      </c>
    </row>
    <row r="39" spans="2:12">
      <c r="B39" s="4"/>
      <c r="C39" s="3"/>
      <c r="D39" s="15"/>
      <c r="E39" s="4"/>
      <c r="F39" s="4"/>
      <c r="G39" s="4"/>
      <c r="H39" s="4"/>
      <c r="I39" s="4"/>
      <c r="J39" s="4"/>
      <c r="K39" s="4"/>
      <c r="L39" s="9"/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/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/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/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/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/>
    </row>
    <row r="45" spans="2:12">
      <c r="B45" s="6">
        <f t="shared" ref="B45:B53" si="1">B44+1</f>
        <v>1</v>
      </c>
      <c r="C45" s="7"/>
      <c r="D45" s="24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2</v>
      </c>
      <c r="C46" s="7"/>
      <c r="D46" s="24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</v>
      </c>
      <c r="C47" s="7"/>
      <c r="D47" s="24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</v>
      </c>
      <c r="C48" s="7"/>
      <c r="D48" s="24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5</v>
      </c>
      <c r="C49" s="7"/>
      <c r="D49" s="24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6</v>
      </c>
      <c r="C50" s="7"/>
      <c r="D50" s="24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7</v>
      </c>
      <c r="C51" s="7"/>
      <c r="D51" s="24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8</v>
      </c>
      <c r="C52" s="7"/>
      <c r="D52" s="24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9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1"/>
      <c r="D54" s="41"/>
      <c r="E54" s="10">
        <f>COUNTIF(E9:E53,"&gt;=70")</f>
        <v>30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1"/>
      <c r="D55" s="41"/>
      <c r="E55" s="11">
        <f>COUNTIF(E9:E53,"&lt;70")</f>
        <v>0</v>
      </c>
      <c r="F55" s="11">
        <f t="shared" ref="F55:L55" si="5">COUNTIF(F9:F53,"&lt;70")</f>
        <v>30</v>
      </c>
      <c r="G55" s="11">
        <f t="shared" si="5"/>
        <v>30</v>
      </c>
      <c r="H55" s="11">
        <f t="shared" si="5"/>
        <v>30</v>
      </c>
      <c r="I55" s="11">
        <f t="shared" si="5"/>
        <v>30</v>
      </c>
      <c r="J55" s="11">
        <f t="shared" si="5"/>
        <v>30</v>
      </c>
      <c r="K55" s="11">
        <f t="shared" si="5"/>
        <v>30</v>
      </c>
      <c r="L55" s="11">
        <f t="shared" si="5"/>
        <v>39</v>
      </c>
    </row>
    <row r="56" spans="2:12">
      <c r="C56" s="41"/>
      <c r="D56" s="41"/>
      <c r="E56" s="11">
        <f>COUNT(E9:E53)</f>
        <v>30</v>
      </c>
      <c r="F56" s="11">
        <f t="shared" ref="F56:L56" si="6">COUNT(F9:F53)</f>
        <v>30</v>
      </c>
      <c r="G56" s="11">
        <f t="shared" si="6"/>
        <v>30</v>
      </c>
      <c r="H56" s="11">
        <f t="shared" si="6"/>
        <v>30</v>
      </c>
      <c r="I56" s="11">
        <f t="shared" si="6"/>
        <v>30</v>
      </c>
      <c r="J56" s="11">
        <f t="shared" si="6"/>
        <v>30</v>
      </c>
      <c r="K56" s="11">
        <f t="shared" si="6"/>
        <v>30</v>
      </c>
      <c r="L56" s="11">
        <f t="shared" si="6"/>
        <v>39</v>
      </c>
    </row>
    <row r="57" spans="2:12">
      <c r="C57" s="41"/>
      <c r="D57" s="41"/>
      <c r="E57" s="12">
        <f>E54/E56</f>
        <v>1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1"/>
      <c r="D58" s="41"/>
      <c r="E58" s="12">
        <f>E55/E56</f>
        <v>0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1"/>
      <c r="D59" s="41"/>
    </row>
    <row r="60" spans="2:12">
      <c r="C60" s="1"/>
      <c r="D60" s="1"/>
    </row>
    <row r="61" spans="2:12">
      <c r="E61" s="45"/>
      <c r="F61" s="45"/>
      <c r="G61" s="45"/>
      <c r="H61" s="45"/>
      <c r="I61" s="45"/>
      <c r="J61" s="45"/>
      <c r="K61" s="45"/>
    </row>
    <row r="62" spans="2:12">
      <c r="E62" s="42" t="s">
        <v>15</v>
      </c>
      <c r="F62" s="42"/>
      <c r="G62" s="42"/>
      <c r="H62" s="42"/>
      <c r="I62" s="42"/>
      <c r="J62" s="42"/>
      <c r="K62" s="4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5" zoomScale="53" zoomScaleNormal="60" workbookViewId="0">
      <selection activeCell="D18" sqref="D1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1:18">
      <c r="C3" s="44" t="s">
        <v>7</v>
      </c>
      <c r="D3" s="44"/>
      <c r="E3" s="44"/>
      <c r="F3" s="44"/>
      <c r="G3" s="44"/>
      <c r="H3" s="44"/>
      <c r="I3" s="44"/>
      <c r="J3" s="44"/>
      <c r="K3" s="44"/>
      <c r="L3" s="1"/>
      <c r="M3" s="1"/>
    </row>
    <row r="4" spans="1:18">
      <c r="C4" t="s">
        <v>0</v>
      </c>
      <c r="D4" s="17" t="s">
        <v>208</v>
      </c>
      <c r="E4" s="39" t="s">
        <v>209</v>
      </c>
      <c r="F4" s="39"/>
      <c r="H4" t="s">
        <v>1</v>
      </c>
      <c r="I4" s="40">
        <v>45358</v>
      </c>
      <c r="J4" s="40"/>
    </row>
    <row r="5" spans="1:18" ht="6.75" customHeight="1">
      <c r="D5" s="5"/>
    </row>
    <row r="6" spans="1:18">
      <c r="C6" t="s">
        <v>2</v>
      </c>
      <c r="D6" s="18" t="s">
        <v>201</v>
      </c>
      <c r="E6" s="1"/>
      <c r="F6" s="43" t="s">
        <v>82</v>
      </c>
      <c r="G6" s="43"/>
      <c r="H6" s="43"/>
      <c r="I6" s="43"/>
      <c r="J6" s="43"/>
      <c r="K6" s="4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50">
        <v>1</v>
      </c>
      <c r="C9" s="51" t="s">
        <v>263</v>
      </c>
      <c r="D9" s="51" t="s">
        <v>264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</row>
    <row r="10" spans="1:18">
      <c r="A10" s="16"/>
      <c r="B10" s="50">
        <v>2</v>
      </c>
      <c r="C10" s="51" t="s">
        <v>265</v>
      </c>
      <c r="D10" s="51" t="s">
        <v>266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1:18">
      <c r="A11" s="16"/>
      <c r="B11" s="50">
        <v>3</v>
      </c>
      <c r="C11" s="51" t="s">
        <v>267</v>
      </c>
      <c r="D11" s="51" t="s">
        <v>268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1:18">
      <c r="A12" s="16"/>
      <c r="B12" s="50">
        <v>4</v>
      </c>
      <c r="C12" s="51" t="s">
        <v>269</v>
      </c>
      <c r="D12" s="51" t="s">
        <v>270</v>
      </c>
      <c r="E12" s="4">
        <v>80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11.428571428571429</v>
      </c>
      <c r="R12">
        <v>100</v>
      </c>
    </row>
    <row r="13" spans="1:18">
      <c r="A13" s="16"/>
      <c r="B13" s="50">
        <v>5</v>
      </c>
      <c r="C13" s="51" t="s">
        <v>271</v>
      </c>
      <c r="D13" s="51" t="s">
        <v>272</v>
      </c>
      <c r="E13" s="4">
        <v>100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14.285714285714286</v>
      </c>
      <c r="R13" t="e">
        <f>R12*P13/P12</f>
        <v>#DIV/0!</v>
      </c>
    </row>
    <row r="14" spans="1:18">
      <c r="A14" s="16"/>
      <c r="B14" s="50">
        <v>6</v>
      </c>
      <c r="C14" s="51" t="s">
        <v>273</v>
      </c>
      <c r="D14" s="51" t="s">
        <v>274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1:18">
      <c r="A15" s="16"/>
      <c r="B15" s="50">
        <v>7</v>
      </c>
      <c r="C15" s="51" t="s">
        <v>275</v>
      </c>
      <c r="D15" s="51" t="s">
        <v>276</v>
      </c>
      <c r="E15" s="4">
        <v>80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11.428571428571429</v>
      </c>
    </row>
    <row r="16" spans="1:18">
      <c r="A16" s="16"/>
      <c r="B16" s="50">
        <v>8</v>
      </c>
      <c r="C16" s="51" t="s">
        <v>277</v>
      </c>
      <c r="D16" s="51" t="s">
        <v>278</v>
      </c>
      <c r="E16" s="4">
        <v>80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11.428571428571429</v>
      </c>
    </row>
    <row r="17" spans="1:12">
      <c r="A17" s="16"/>
      <c r="B17" s="50">
        <v>9</v>
      </c>
      <c r="C17" s="51" t="s">
        <v>279</v>
      </c>
      <c r="D17" s="51" t="s">
        <v>280</v>
      </c>
      <c r="E17" s="4">
        <v>90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12.857142857142858</v>
      </c>
    </row>
    <row r="18" spans="1:12">
      <c r="A18" s="16"/>
      <c r="B18" s="52">
        <v>10</v>
      </c>
      <c r="C18" s="51" t="s">
        <v>281</v>
      </c>
      <c r="D18" s="51" t="s">
        <v>282</v>
      </c>
      <c r="E18" s="4">
        <v>90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12.857142857142858</v>
      </c>
    </row>
    <row r="19" spans="1:12">
      <c r="A19" s="16"/>
      <c r="B19" s="52">
        <v>11</v>
      </c>
      <c r="C19" s="51" t="s">
        <v>283</v>
      </c>
      <c r="D19" s="51" t="s">
        <v>284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1:12">
      <c r="A20" s="16"/>
      <c r="B20" s="52">
        <v>12</v>
      </c>
      <c r="C20" s="51" t="s">
        <v>285</v>
      </c>
      <c r="D20" s="51" t="s">
        <v>286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1:12">
      <c r="A21" s="16"/>
      <c r="B21" s="52">
        <v>13</v>
      </c>
      <c r="C21" s="51" t="s">
        <v>287</v>
      </c>
      <c r="D21" s="51" t="s">
        <v>288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14.285714285714286</v>
      </c>
    </row>
    <row r="22" spans="1:12">
      <c r="A22" s="16"/>
      <c r="B22" s="52">
        <v>14</v>
      </c>
      <c r="C22" s="51" t="s">
        <v>289</v>
      </c>
      <c r="D22" s="51" t="s">
        <v>290</v>
      </c>
      <c r="E22" s="4">
        <v>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4.2857142857142856</v>
      </c>
    </row>
    <row r="23" spans="1:12">
      <c r="A23" s="16"/>
      <c r="B23" s="52">
        <v>15</v>
      </c>
      <c r="C23" s="51" t="s">
        <v>291</v>
      </c>
      <c r="D23" s="51" t="s">
        <v>292</v>
      </c>
      <c r="E23" s="4">
        <v>100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14.285714285714286</v>
      </c>
    </row>
    <row r="24" spans="1:12">
      <c r="A24" s="16"/>
      <c r="B24" s="52">
        <v>16</v>
      </c>
      <c r="C24" s="51" t="s">
        <v>293</v>
      </c>
      <c r="D24" s="51" t="s">
        <v>294</v>
      </c>
      <c r="E24" s="4">
        <v>70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10</v>
      </c>
    </row>
    <row r="25" spans="1:12">
      <c r="A25" s="16"/>
      <c r="B25" s="52">
        <v>17</v>
      </c>
      <c r="C25" s="51" t="s">
        <v>295</v>
      </c>
      <c r="D25" s="51" t="s">
        <v>296</v>
      </c>
      <c r="E25" s="4">
        <v>100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14.285714285714286</v>
      </c>
    </row>
    <row r="26" spans="1:12">
      <c r="A26" s="16"/>
      <c r="B26" s="52">
        <v>18</v>
      </c>
      <c r="C26" s="51" t="s">
        <v>297</v>
      </c>
      <c r="D26" s="51" t="s">
        <v>298</v>
      </c>
      <c r="E26" s="4">
        <v>90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12.857142857142858</v>
      </c>
    </row>
    <row r="27" spans="1:12">
      <c r="A27" s="16"/>
      <c r="B27" s="52">
        <v>19</v>
      </c>
      <c r="C27" s="51" t="s">
        <v>299</v>
      </c>
      <c r="D27" s="51" t="s">
        <v>300</v>
      </c>
      <c r="E27" s="4">
        <v>80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11.428571428571429</v>
      </c>
    </row>
    <row r="28" spans="1:12">
      <c r="A28" s="16"/>
      <c r="B28" s="52">
        <v>20</v>
      </c>
      <c r="C28" s="51" t="s">
        <v>301</v>
      </c>
      <c r="D28" s="51" t="s">
        <v>302</v>
      </c>
      <c r="E28" s="4">
        <v>90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12.857142857142858</v>
      </c>
    </row>
    <row r="29" spans="1:12">
      <c r="A29" s="16"/>
      <c r="B29" s="52">
        <v>21</v>
      </c>
      <c r="C29" s="51" t="s">
        <v>303</v>
      </c>
      <c r="D29" s="51" t="s">
        <v>304</v>
      </c>
      <c r="E29" s="4">
        <v>80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11.428571428571429</v>
      </c>
    </row>
    <row r="30" spans="1:12">
      <c r="A30" s="16"/>
      <c r="B30" s="52">
        <v>22</v>
      </c>
      <c r="C30" s="51" t="s">
        <v>248</v>
      </c>
      <c r="D30" s="51" t="s">
        <v>223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1:12">
      <c r="A31" s="16"/>
      <c r="B31" s="52">
        <v>23</v>
      </c>
      <c r="C31" s="51" t="s">
        <v>305</v>
      </c>
      <c r="D31" s="51" t="s">
        <v>306</v>
      </c>
      <c r="E31" s="4">
        <v>100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14.285714285714286</v>
      </c>
    </row>
    <row r="32" spans="1:12">
      <c r="A32" s="16"/>
      <c r="B32" s="52">
        <v>24</v>
      </c>
      <c r="C32" s="51" t="s">
        <v>307</v>
      </c>
      <c r="D32" s="51" t="s">
        <v>308</v>
      </c>
      <c r="E32" s="4">
        <v>80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11.428571428571429</v>
      </c>
    </row>
    <row r="33" spans="1:12">
      <c r="A33" s="16"/>
      <c r="B33" s="52">
        <v>25</v>
      </c>
      <c r="C33" s="51" t="s">
        <v>309</v>
      </c>
      <c r="D33" s="51" t="s">
        <v>310</v>
      </c>
      <c r="E33" s="4">
        <v>90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12.857142857142858</v>
      </c>
    </row>
    <row r="34" spans="1:12">
      <c r="A34" s="16"/>
      <c r="B34" s="52">
        <v>26</v>
      </c>
      <c r="C34" s="51" t="s">
        <v>40</v>
      </c>
      <c r="D34" s="51" t="s">
        <v>73</v>
      </c>
      <c r="E34" s="4">
        <v>80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11.428571428571429</v>
      </c>
    </row>
    <row r="35" spans="1:12">
      <c r="A35" s="16"/>
      <c r="B35" s="52">
        <v>27</v>
      </c>
      <c r="C35" s="51" t="s">
        <v>311</v>
      </c>
      <c r="D35" s="51" t="s">
        <v>312</v>
      </c>
      <c r="E35" s="4">
        <v>100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14.285714285714286</v>
      </c>
    </row>
    <row r="36" spans="1:12">
      <c r="A36" s="16"/>
      <c r="B36" s="52">
        <v>28</v>
      </c>
      <c r="C36" s="51" t="s">
        <v>313</v>
      </c>
      <c r="D36" s="51" t="s">
        <v>314</v>
      </c>
      <c r="E36" s="4">
        <v>90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12.857142857142858</v>
      </c>
    </row>
    <row r="37" spans="1:12">
      <c r="A37" s="16"/>
      <c r="B37" s="52">
        <v>29</v>
      </c>
      <c r="C37" s="51" t="s">
        <v>315</v>
      </c>
      <c r="D37" s="51" t="s">
        <v>316</v>
      </c>
      <c r="E37" s="4">
        <v>90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12.857142857142858</v>
      </c>
    </row>
    <row r="38" spans="1:12">
      <c r="A38" s="16"/>
      <c r="B38" s="52">
        <v>30</v>
      </c>
      <c r="C38" s="51" t="s">
        <v>317</v>
      </c>
      <c r="D38" s="51" t="s">
        <v>318</v>
      </c>
      <c r="E38" s="4">
        <v>80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11.428571428571429</v>
      </c>
    </row>
    <row r="39" spans="1:12">
      <c r="A39" s="16"/>
      <c r="B39" s="52">
        <v>31</v>
      </c>
      <c r="C39" s="51" t="s">
        <v>319</v>
      </c>
      <c r="D39" s="51" t="s">
        <v>320</v>
      </c>
      <c r="E39" s="4">
        <v>100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14.285714285714286</v>
      </c>
    </row>
    <row r="40" spans="1:12">
      <c r="A40" s="16"/>
      <c r="B40" s="52">
        <v>32</v>
      </c>
      <c r="C40" s="51" t="s">
        <v>321</v>
      </c>
      <c r="D40" s="51" t="s">
        <v>322</v>
      </c>
      <c r="E40" s="4">
        <v>90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12.857142857142858</v>
      </c>
    </row>
    <row r="41" spans="1:12">
      <c r="A41" s="16"/>
      <c r="B41" s="52">
        <v>33</v>
      </c>
      <c r="C41" s="51" t="s">
        <v>323</v>
      </c>
      <c r="D41" s="51" t="s">
        <v>324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0</v>
      </c>
    </row>
    <row r="42" spans="1:12">
      <c r="A42" s="16"/>
      <c r="B42" s="52">
        <v>34</v>
      </c>
      <c r="C42" s="51" t="s">
        <v>325</v>
      </c>
      <c r="D42" s="51" t="s">
        <v>326</v>
      </c>
      <c r="E42" s="4">
        <v>90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12.857142857142858</v>
      </c>
    </row>
    <row r="43" spans="1:12">
      <c r="A43" s="16"/>
      <c r="B43" s="52">
        <v>35</v>
      </c>
      <c r="C43" s="51" t="s">
        <v>327</v>
      </c>
      <c r="D43" s="51" t="s">
        <v>328</v>
      </c>
      <c r="E43" s="4">
        <v>90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12.857142857142858</v>
      </c>
    </row>
    <row r="44" spans="1:12">
      <c r="B44" s="6">
        <f t="shared" ref="B44:B53" si="1">B43+1</f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1"/>
      <c r="D54" s="41"/>
      <c r="E54" s="10">
        <f>COUNTIF(E9:E53,"&gt;=70")</f>
        <v>33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1"/>
      <c r="D55" s="41"/>
      <c r="E55" s="11">
        <f>COUNTIF(E9:E53,"&lt;70")</f>
        <v>2</v>
      </c>
      <c r="F55" s="11">
        <f t="shared" ref="F55:L55" si="5">COUNTIF(F9:F53,"&lt;70")</f>
        <v>35</v>
      </c>
      <c r="G55" s="11">
        <f t="shared" si="5"/>
        <v>35</v>
      </c>
      <c r="H55" s="11">
        <f t="shared" si="5"/>
        <v>35</v>
      </c>
      <c r="I55" s="11">
        <f t="shared" si="5"/>
        <v>35</v>
      </c>
      <c r="J55" s="11">
        <f t="shared" si="5"/>
        <v>35</v>
      </c>
      <c r="K55" s="11">
        <f t="shared" si="5"/>
        <v>35</v>
      </c>
      <c r="L55" s="11">
        <f t="shared" si="5"/>
        <v>45</v>
      </c>
    </row>
    <row r="56" spans="2:12">
      <c r="C56" s="41"/>
      <c r="D56" s="41"/>
      <c r="E56" s="11">
        <f>COUNT(E9:E53)</f>
        <v>35</v>
      </c>
      <c r="F56" s="11">
        <f t="shared" ref="F56:L56" si="6">COUNT(F9:F53)</f>
        <v>35</v>
      </c>
      <c r="G56" s="11">
        <f t="shared" si="6"/>
        <v>35</v>
      </c>
      <c r="H56" s="11">
        <f t="shared" si="6"/>
        <v>35</v>
      </c>
      <c r="I56" s="11">
        <f t="shared" si="6"/>
        <v>35</v>
      </c>
      <c r="J56" s="11">
        <f t="shared" si="6"/>
        <v>35</v>
      </c>
      <c r="K56" s="11">
        <f t="shared" si="6"/>
        <v>35</v>
      </c>
      <c r="L56" s="11">
        <f t="shared" si="6"/>
        <v>45</v>
      </c>
    </row>
    <row r="57" spans="2:12">
      <c r="C57" s="41"/>
      <c r="D57" s="41"/>
      <c r="E57" s="12">
        <f>E54/E56</f>
        <v>0.94285714285714284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1"/>
      <c r="D58" s="41"/>
      <c r="E58" s="12">
        <f>E55/E56</f>
        <v>5.7142857142857141E-2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1"/>
      <c r="D59" s="41"/>
    </row>
    <row r="60" spans="2:12">
      <c r="C60" s="1"/>
      <c r="D60" s="1"/>
    </row>
    <row r="61" spans="2:12">
      <c r="E61" s="45"/>
      <c r="F61" s="45"/>
      <c r="G61" s="45"/>
      <c r="H61" s="45"/>
      <c r="I61" s="45"/>
      <c r="J61" s="45"/>
      <c r="K61" s="45"/>
    </row>
    <row r="62" spans="2:12">
      <c r="E62" s="42" t="s">
        <v>15</v>
      </c>
      <c r="F62" s="42"/>
      <c r="G62" s="42"/>
      <c r="H62" s="42"/>
      <c r="I62" s="42"/>
      <c r="J62" s="42"/>
      <c r="K62" s="4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2"/>
  <sheetViews>
    <sheetView zoomScale="62" zoomScaleNormal="84" workbookViewId="0">
      <selection activeCell="D14" sqref="D1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3" ht="15.5"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1:13">
      <c r="C3" s="44" t="s">
        <v>7</v>
      </c>
      <c r="D3" s="44"/>
      <c r="E3" s="44"/>
      <c r="F3" s="44"/>
      <c r="G3" s="44"/>
      <c r="H3" s="44"/>
      <c r="I3" s="44"/>
      <c r="J3" s="44"/>
      <c r="K3" s="44"/>
      <c r="L3" s="1"/>
      <c r="M3" s="1"/>
    </row>
    <row r="4" spans="1:13">
      <c r="C4" t="s">
        <v>0</v>
      </c>
      <c r="D4" s="17" t="s">
        <v>210</v>
      </c>
      <c r="E4" s="39" t="s">
        <v>211</v>
      </c>
      <c r="F4" s="39"/>
      <c r="H4" t="s">
        <v>1</v>
      </c>
      <c r="I4" s="40">
        <v>45358</v>
      </c>
      <c r="J4" s="40"/>
    </row>
    <row r="5" spans="1:13" ht="6.75" customHeight="1">
      <c r="D5" s="5"/>
    </row>
    <row r="6" spans="1:13">
      <c r="C6" t="s">
        <v>2</v>
      </c>
      <c r="D6" s="18" t="s">
        <v>201</v>
      </c>
      <c r="E6" s="1"/>
      <c r="F6" s="43" t="s">
        <v>212</v>
      </c>
      <c r="G6" s="43"/>
      <c r="H6" s="43"/>
      <c r="I6" s="43"/>
      <c r="J6" s="43"/>
      <c r="K6" s="43"/>
    </row>
    <row r="7" spans="1:13" ht="11.25" customHeight="1"/>
    <row r="8" spans="1:13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3">
      <c r="B9" s="25">
        <v>1</v>
      </c>
      <c r="C9" s="21" t="s">
        <v>149</v>
      </c>
      <c r="D9" s="21" t="s">
        <v>150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</row>
    <row r="10" spans="1:13">
      <c r="B10" s="25">
        <v>2</v>
      </c>
      <c r="C10" s="21" t="s">
        <v>151</v>
      </c>
      <c r="D10" s="21" t="s">
        <v>152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1:13">
      <c r="B11" s="25">
        <v>3</v>
      </c>
      <c r="C11" s="21" t="s">
        <v>153</v>
      </c>
      <c r="D11" s="21" t="s">
        <v>154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1:13">
      <c r="A12" s="21"/>
      <c r="B12" s="27">
        <v>4</v>
      </c>
      <c r="C12" s="21" t="s">
        <v>155</v>
      </c>
      <c r="D12" s="21" t="s">
        <v>156</v>
      </c>
      <c r="E12" s="28">
        <v>0</v>
      </c>
      <c r="F12" s="4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9">
        <f t="shared" si="0"/>
        <v>0</v>
      </c>
    </row>
    <row r="13" spans="1:13">
      <c r="B13" s="25">
        <v>5</v>
      </c>
      <c r="C13" s="21" t="s">
        <v>157</v>
      </c>
      <c r="D13" s="21" t="s">
        <v>158</v>
      </c>
      <c r="E13" s="4">
        <v>98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</v>
      </c>
    </row>
    <row r="14" spans="1:13">
      <c r="B14" s="25">
        <v>6</v>
      </c>
      <c r="C14" s="21" t="s">
        <v>159</v>
      </c>
      <c r="D14" s="21" t="s">
        <v>160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1:13">
      <c r="B15" s="25">
        <v>7</v>
      </c>
      <c r="C15" s="21" t="s">
        <v>161</v>
      </c>
      <c r="D15" s="21" t="s">
        <v>162</v>
      </c>
      <c r="E15" s="4">
        <v>98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</v>
      </c>
    </row>
    <row r="16" spans="1:13">
      <c r="B16" s="25">
        <v>8</v>
      </c>
      <c r="C16" s="21" t="s">
        <v>163</v>
      </c>
      <c r="D16" s="21" t="s">
        <v>164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25">
        <v>9</v>
      </c>
      <c r="C17" s="21" t="s">
        <v>165</v>
      </c>
      <c r="D17" s="21" t="s">
        <v>166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2:12">
      <c r="B18" s="26">
        <v>10</v>
      </c>
      <c r="C18" s="21" t="s">
        <v>167</v>
      </c>
      <c r="D18" s="21" t="s">
        <v>168</v>
      </c>
      <c r="E18" s="4">
        <v>98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</v>
      </c>
    </row>
    <row r="19" spans="2:12">
      <c r="B19" s="26">
        <v>11</v>
      </c>
      <c r="C19" s="21" t="s">
        <v>169</v>
      </c>
      <c r="D19" s="21" t="s">
        <v>170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2:12">
      <c r="B20" s="26">
        <v>12</v>
      </c>
      <c r="C20" s="21" t="s">
        <v>171</v>
      </c>
      <c r="D20" s="21" t="s">
        <v>172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2:12">
      <c r="B21" s="26">
        <v>13</v>
      </c>
      <c r="C21" s="21" t="s">
        <v>173</v>
      </c>
      <c r="D21" s="21" t="s">
        <v>174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14.285714285714286</v>
      </c>
    </row>
    <row r="22" spans="2:12">
      <c r="B22" s="26">
        <v>14</v>
      </c>
      <c r="C22" s="21" t="s">
        <v>175</v>
      </c>
      <c r="D22" s="21" t="s">
        <v>176</v>
      </c>
      <c r="E22" s="4">
        <v>98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</v>
      </c>
    </row>
    <row r="23" spans="2:12">
      <c r="B23" s="26">
        <v>15</v>
      </c>
      <c r="C23" s="21" t="s">
        <v>177</v>
      </c>
      <c r="D23" s="21" t="s">
        <v>178</v>
      </c>
      <c r="E23" s="4">
        <v>96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13.714285714285714</v>
      </c>
    </row>
    <row r="24" spans="2:12">
      <c r="B24" s="26">
        <v>16</v>
      </c>
      <c r="C24" s="21" t="s">
        <v>179</v>
      </c>
      <c r="D24" s="21" t="s">
        <v>180</v>
      </c>
      <c r="E24" s="4">
        <v>100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14.285714285714286</v>
      </c>
    </row>
    <row r="25" spans="2:12">
      <c r="B25" s="26">
        <v>17</v>
      </c>
      <c r="C25" s="21" t="s">
        <v>181</v>
      </c>
      <c r="D25" s="21" t="s">
        <v>182</v>
      </c>
      <c r="E25" s="4">
        <v>100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14.285714285714286</v>
      </c>
    </row>
    <row r="26" spans="2:12">
      <c r="B26" s="26">
        <v>18</v>
      </c>
      <c r="C26" s="21" t="s">
        <v>183</v>
      </c>
      <c r="D26" s="21" t="s">
        <v>184</v>
      </c>
      <c r="E26" s="4">
        <v>96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13.714285714285714</v>
      </c>
    </row>
    <row r="27" spans="2:12">
      <c r="B27" s="26">
        <v>19</v>
      </c>
      <c r="C27" s="21" t="s">
        <v>185</v>
      </c>
      <c r="D27" s="21" t="s">
        <v>186</v>
      </c>
      <c r="E27" s="4">
        <v>96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13.714285714285714</v>
      </c>
    </row>
    <row r="28" spans="2:12">
      <c r="B28" s="26">
        <v>20</v>
      </c>
      <c r="C28" s="21" t="s">
        <v>187</v>
      </c>
      <c r="D28" s="21" t="s">
        <v>188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2:12">
      <c r="B29" s="26">
        <v>21</v>
      </c>
      <c r="C29" s="21" t="s">
        <v>189</v>
      </c>
      <c r="D29" s="21" t="s">
        <v>190</v>
      </c>
      <c r="E29" s="4">
        <v>100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14.285714285714286</v>
      </c>
    </row>
    <row r="30" spans="2:12">
      <c r="B30" s="26">
        <v>22</v>
      </c>
      <c r="C30" s="21" t="s">
        <v>191</v>
      </c>
      <c r="D30" s="21" t="s">
        <v>192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2:12">
      <c r="B31" s="26">
        <v>23</v>
      </c>
      <c r="C31" s="21" t="s">
        <v>193</v>
      </c>
      <c r="D31" s="21" t="s">
        <v>194</v>
      </c>
      <c r="E31" s="4">
        <v>100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14.285714285714286</v>
      </c>
    </row>
    <row r="32" spans="2:12">
      <c r="B32" s="26">
        <v>24</v>
      </c>
      <c r="C32" s="21" t="s">
        <v>195</v>
      </c>
      <c r="D32" s="21" t="s">
        <v>196</v>
      </c>
      <c r="E32" s="4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</row>
    <row r="33" spans="2:12">
      <c r="B33" s="26">
        <v>25</v>
      </c>
      <c r="C33" s="21" t="s">
        <v>197</v>
      </c>
      <c r="D33" s="21" t="s">
        <v>198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/>
      <c r="L33" s="9">
        <f t="shared" si="0"/>
        <v>14.285714285714286</v>
      </c>
    </row>
    <row r="34" spans="2:12" ht="15.5">
      <c r="B34" s="29">
        <f t="shared" ref="B34:B53" si="1">B33+1</f>
        <v>26</v>
      </c>
      <c r="C34" s="29"/>
      <c r="D34" s="29"/>
      <c r="E34" s="29"/>
      <c r="F34" s="29"/>
      <c r="G34" s="29"/>
      <c r="H34" s="29"/>
      <c r="I34" s="29"/>
      <c r="J34" s="29"/>
      <c r="K34" s="29"/>
      <c r="L34" s="30">
        <f t="shared" si="0"/>
        <v>0</v>
      </c>
    </row>
    <row r="35" spans="2:12" ht="15.5">
      <c r="B35" s="29">
        <f t="shared" si="1"/>
        <v>27</v>
      </c>
      <c r="C35" s="29"/>
      <c r="D35" s="29"/>
      <c r="E35" s="29"/>
      <c r="F35" s="29"/>
      <c r="G35" s="29"/>
      <c r="H35" s="29"/>
      <c r="I35" s="29"/>
      <c r="J35" s="29"/>
      <c r="K35" s="29"/>
      <c r="L35" s="30">
        <f t="shared" si="0"/>
        <v>0</v>
      </c>
    </row>
    <row r="36" spans="2:12" ht="15.5">
      <c r="B36" s="29">
        <f t="shared" si="1"/>
        <v>28</v>
      </c>
      <c r="C36" s="29"/>
      <c r="D36" s="29"/>
      <c r="E36" s="29"/>
      <c r="F36" s="29"/>
      <c r="G36" s="29"/>
      <c r="H36" s="29"/>
      <c r="I36" s="29"/>
      <c r="J36" s="29"/>
      <c r="K36" s="29"/>
      <c r="L36" s="30">
        <f t="shared" si="0"/>
        <v>0</v>
      </c>
    </row>
    <row r="37" spans="2:12" ht="15.5">
      <c r="B37" s="29">
        <f t="shared" si="1"/>
        <v>29</v>
      </c>
      <c r="C37" s="29"/>
      <c r="D37" s="29"/>
      <c r="E37" s="29"/>
      <c r="F37" s="29"/>
      <c r="G37" s="29"/>
      <c r="H37" s="29"/>
      <c r="I37" s="29"/>
      <c r="J37" s="29"/>
      <c r="K37" s="29"/>
      <c r="L37" s="30">
        <f t="shared" si="0"/>
        <v>0</v>
      </c>
    </row>
    <row r="38" spans="2:12" ht="15.5">
      <c r="B38" s="29">
        <f t="shared" si="1"/>
        <v>30</v>
      </c>
      <c r="C38" s="29"/>
      <c r="D38" s="29"/>
      <c r="E38" s="29"/>
      <c r="F38" s="29"/>
      <c r="G38" s="29"/>
      <c r="H38" s="29"/>
      <c r="I38" s="29"/>
      <c r="J38" s="29"/>
      <c r="K38" s="29"/>
      <c r="L38" s="30">
        <f t="shared" si="0"/>
        <v>0</v>
      </c>
    </row>
    <row r="39" spans="2:12" ht="15.5">
      <c r="B39" s="29">
        <f t="shared" si="1"/>
        <v>31</v>
      </c>
      <c r="C39" s="29"/>
      <c r="D39" s="29"/>
      <c r="E39" s="29"/>
      <c r="F39" s="29"/>
      <c r="G39" s="29"/>
      <c r="H39" s="29"/>
      <c r="I39" s="29"/>
      <c r="J39" s="29"/>
      <c r="K39" s="29"/>
      <c r="L39" s="30">
        <f t="shared" si="0"/>
        <v>0</v>
      </c>
    </row>
    <row r="40" spans="2:12" ht="15.5">
      <c r="B40" s="29">
        <f t="shared" si="1"/>
        <v>32</v>
      </c>
      <c r="C40" s="29"/>
      <c r="D40" s="29"/>
      <c r="E40" s="29"/>
      <c r="F40" s="29"/>
      <c r="G40" s="29"/>
      <c r="H40" s="29"/>
      <c r="I40" s="29"/>
      <c r="J40" s="29"/>
      <c r="K40" s="29"/>
      <c r="L40" s="30">
        <f t="shared" si="0"/>
        <v>0</v>
      </c>
    </row>
    <row r="41" spans="2:12" ht="15.5">
      <c r="B41" s="29">
        <f t="shared" si="1"/>
        <v>33</v>
      </c>
      <c r="C41" s="29"/>
      <c r="D41" s="29"/>
      <c r="E41" s="29"/>
      <c r="F41" s="29"/>
      <c r="G41" s="29"/>
      <c r="H41" s="29"/>
      <c r="I41" s="29"/>
      <c r="J41" s="29"/>
      <c r="K41" s="29"/>
      <c r="L41" s="30">
        <f t="shared" si="0"/>
        <v>0</v>
      </c>
    </row>
    <row r="42" spans="2:12" ht="15.5">
      <c r="B42" s="29">
        <f t="shared" si="1"/>
        <v>34</v>
      </c>
      <c r="C42" s="29"/>
      <c r="D42" s="29"/>
      <c r="E42" s="29"/>
      <c r="F42" s="29"/>
      <c r="G42" s="29"/>
      <c r="H42" s="29"/>
      <c r="I42" s="29"/>
      <c r="J42" s="29"/>
      <c r="K42" s="29"/>
      <c r="L42" s="30">
        <f t="shared" si="0"/>
        <v>0</v>
      </c>
    </row>
    <row r="43" spans="2:12" ht="15.5">
      <c r="B43" s="29">
        <f t="shared" si="1"/>
        <v>35</v>
      </c>
      <c r="C43" s="29"/>
      <c r="D43" s="29"/>
      <c r="E43" s="29"/>
      <c r="F43" s="29"/>
      <c r="G43" s="29"/>
      <c r="H43" s="29"/>
      <c r="I43" s="29"/>
      <c r="J43" s="29"/>
      <c r="K43" s="29"/>
      <c r="L43" s="30">
        <f t="shared" si="0"/>
        <v>0</v>
      </c>
    </row>
    <row r="44" spans="2:12" ht="15.5">
      <c r="B44" s="29">
        <f t="shared" si="1"/>
        <v>36</v>
      </c>
      <c r="C44" s="29"/>
      <c r="D44" s="29"/>
      <c r="E44" s="29"/>
      <c r="F44" s="29"/>
      <c r="G44" s="29"/>
      <c r="H44" s="29"/>
      <c r="I44" s="29"/>
      <c r="J44" s="29"/>
      <c r="K44" s="29"/>
      <c r="L44" s="30">
        <f t="shared" si="0"/>
        <v>0</v>
      </c>
    </row>
    <row r="45" spans="2:12" ht="15.5">
      <c r="B45" s="29">
        <f t="shared" si="1"/>
        <v>37</v>
      </c>
      <c r="C45" s="31"/>
      <c r="D45" s="29"/>
      <c r="E45" s="29"/>
      <c r="F45" s="29"/>
      <c r="G45" s="29"/>
      <c r="H45" s="29"/>
      <c r="I45" s="29"/>
      <c r="J45" s="29"/>
      <c r="K45" s="29"/>
      <c r="L45" s="30">
        <f t="shared" si="0"/>
        <v>0</v>
      </c>
    </row>
    <row r="46" spans="2:12" ht="15.5">
      <c r="B46" s="29">
        <f t="shared" si="1"/>
        <v>38</v>
      </c>
      <c r="C46" s="31"/>
      <c r="D46" s="29"/>
      <c r="E46" s="29"/>
      <c r="F46" s="29"/>
      <c r="G46" s="29"/>
      <c r="H46" s="29"/>
      <c r="I46" s="29"/>
      <c r="J46" s="29"/>
      <c r="K46" s="29"/>
      <c r="L46" s="30">
        <f t="shared" si="0"/>
        <v>0</v>
      </c>
    </row>
    <row r="47" spans="2:12" ht="15.5">
      <c r="B47" s="29">
        <f t="shared" si="1"/>
        <v>39</v>
      </c>
      <c r="C47" s="31"/>
      <c r="D47" s="29"/>
      <c r="E47" s="29"/>
      <c r="F47" s="29"/>
      <c r="G47" s="29"/>
      <c r="H47" s="29"/>
      <c r="I47" s="29"/>
      <c r="J47" s="29"/>
      <c r="K47" s="29"/>
      <c r="L47" s="30">
        <f t="shared" si="0"/>
        <v>0</v>
      </c>
    </row>
    <row r="48" spans="2:12" ht="15.5">
      <c r="B48" s="29">
        <f t="shared" si="1"/>
        <v>40</v>
      </c>
      <c r="C48" s="31"/>
      <c r="D48" s="29"/>
      <c r="E48" s="29"/>
      <c r="F48" s="29"/>
      <c r="G48" s="29"/>
      <c r="H48" s="29"/>
      <c r="I48" s="29"/>
      <c r="J48" s="29"/>
      <c r="K48" s="29"/>
      <c r="L48" s="30">
        <f t="shared" si="0"/>
        <v>0</v>
      </c>
    </row>
    <row r="49" spans="2:12" ht="15.5">
      <c r="B49" s="29">
        <f t="shared" si="1"/>
        <v>41</v>
      </c>
      <c r="C49" s="31"/>
      <c r="D49" s="29"/>
      <c r="E49" s="29"/>
      <c r="F49" s="29"/>
      <c r="G49" s="29"/>
      <c r="H49" s="29"/>
      <c r="I49" s="29"/>
      <c r="J49" s="29"/>
      <c r="K49" s="29"/>
      <c r="L49" s="30">
        <f t="shared" ref="L49:L53" si="2">SUM(E49:K49)/7</f>
        <v>0</v>
      </c>
    </row>
    <row r="50" spans="2:12" ht="15.5">
      <c r="B50" s="29">
        <f t="shared" si="1"/>
        <v>42</v>
      </c>
      <c r="C50" s="31"/>
      <c r="D50" s="29"/>
      <c r="E50" s="29"/>
      <c r="F50" s="29"/>
      <c r="G50" s="29"/>
      <c r="H50" s="29"/>
      <c r="I50" s="29"/>
      <c r="J50" s="29"/>
      <c r="K50" s="29"/>
      <c r="L50" s="30">
        <f t="shared" si="2"/>
        <v>0</v>
      </c>
    </row>
    <row r="51" spans="2:12" ht="15.5">
      <c r="B51" s="29">
        <f t="shared" si="1"/>
        <v>43</v>
      </c>
      <c r="C51" s="31"/>
      <c r="D51" s="29"/>
      <c r="E51" s="29"/>
      <c r="F51" s="29"/>
      <c r="G51" s="29"/>
      <c r="H51" s="29"/>
      <c r="I51" s="29"/>
      <c r="J51" s="29"/>
      <c r="K51" s="29"/>
      <c r="L51" s="30">
        <f t="shared" si="2"/>
        <v>0</v>
      </c>
    </row>
    <row r="52" spans="2:12" ht="15.5">
      <c r="B52" s="29">
        <f t="shared" si="1"/>
        <v>44</v>
      </c>
      <c r="C52" s="31"/>
      <c r="D52" s="29"/>
      <c r="E52" s="29"/>
      <c r="F52" s="29"/>
      <c r="G52" s="29"/>
      <c r="H52" s="29"/>
      <c r="I52" s="29"/>
      <c r="J52" s="29"/>
      <c r="K52" s="29"/>
      <c r="L52" s="30">
        <f t="shared" si="2"/>
        <v>0</v>
      </c>
    </row>
    <row r="53" spans="2:12" ht="15.5">
      <c r="B53" s="29">
        <f t="shared" si="1"/>
        <v>45</v>
      </c>
      <c r="C53" s="31"/>
      <c r="D53" s="32"/>
      <c r="E53" s="31"/>
      <c r="F53" s="31"/>
      <c r="G53" s="31"/>
      <c r="H53" s="31"/>
      <c r="I53" s="31"/>
      <c r="J53" s="31"/>
      <c r="K53" s="31"/>
      <c r="L53" s="30">
        <f t="shared" si="2"/>
        <v>0</v>
      </c>
    </row>
    <row r="54" spans="2:12" ht="15.5">
      <c r="B54" s="33"/>
      <c r="C54" s="46"/>
      <c r="D54" s="46"/>
      <c r="E54" s="34">
        <f>COUNTIF(E9:E53,"&gt;=70")</f>
        <v>23</v>
      </c>
      <c r="F54" s="34">
        <f t="shared" ref="F54:K54" si="3">COUNTIF(F9:F53,"&gt;=70")</f>
        <v>0</v>
      </c>
      <c r="G54" s="34">
        <f t="shared" si="3"/>
        <v>0</v>
      </c>
      <c r="H54" s="34">
        <f t="shared" si="3"/>
        <v>0</v>
      </c>
      <c r="I54" s="34">
        <f t="shared" si="3"/>
        <v>0</v>
      </c>
      <c r="J54" s="34">
        <f t="shared" si="3"/>
        <v>0</v>
      </c>
      <c r="K54" s="34">
        <f t="shared" si="3"/>
        <v>0</v>
      </c>
      <c r="L54" s="35">
        <f t="shared" ref="L54" si="4">COUNTIF(L9:L48,"&gt;=70")</f>
        <v>0</v>
      </c>
    </row>
    <row r="55" spans="2:12" ht="15.5">
      <c r="B55" s="33"/>
      <c r="C55" s="46"/>
      <c r="D55" s="46"/>
      <c r="E55" s="36">
        <f>COUNTIF(E9:E53,"&lt;70")</f>
        <v>2</v>
      </c>
      <c r="F55" s="36">
        <f t="shared" ref="F55:L55" si="5">COUNTIF(F9:F53,"&lt;70")</f>
        <v>25</v>
      </c>
      <c r="G55" s="36">
        <f t="shared" si="5"/>
        <v>25</v>
      </c>
      <c r="H55" s="36">
        <f t="shared" si="5"/>
        <v>25</v>
      </c>
      <c r="I55" s="36">
        <f t="shared" si="5"/>
        <v>25</v>
      </c>
      <c r="J55" s="36">
        <f t="shared" si="5"/>
        <v>25</v>
      </c>
      <c r="K55" s="36">
        <f t="shared" si="5"/>
        <v>24</v>
      </c>
      <c r="L55" s="36">
        <f t="shared" si="5"/>
        <v>45</v>
      </c>
    </row>
    <row r="56" spans="2:12" ht="15.5">
      <c r="B56" s="33"/>
      <c r="C56" s="46"/>
      <c r="D56" s="46"/>
      <c r="E56" s="36">
        <f>COUNT(E9:E53)</f>
        <v>25</v>
      </c>
      <c r="F56" s="36">
        <f t="shared" ref="F56:L56" si="6">COUNT(F9:F53)</f>
        <v>25</v>
      </c>
      <c r="G56" s="36">
        <f t="shared" si="6"/>
        <v>25</v>
      </c>
      <c r="H56" s="36">
        <f t="shared" si="6"/>
        <v>25</v>
      </c>
      <c r="I56" s="36">
        <f t="shared" si="6"/>
        <v>25</v>
      </c>
      <c r="J56" s="36">
        <f t="shared" si="6"/>
        <v>25</v>
      </c>
      <c r="K56" s="36">
        <f t="shared" si="6"/>
        <v>24</v>
      </c>
      <c r="L56" s="36">
        <f t="shared" si="6"/>
        <v>45</v>
      </c>
    </row>
    <row r="57" spans="2:12" ht="15.5">
      <c r="B57" s="33"/>
      <c r="C57" s="46"/>
      <c r="D57" s="46"/>
      <c r="E57" s="37">
        <f>E54/E56</f>
        <v>0.92</v>
      </c>
      <c r="F57" s="37">
        <f t="shared" ref="F57:L57" si="7">F54/F56</f>
        <v>0</v>
      </c>
      <c r="G57" s="37">
        <f t="shared" si="7"/>
        <v>0</v>
      </c>
      <c r="H57" s="37">
        <f t="shared" si="7"/>
        <v>0</v>
      </c>
      <c r="I57" s="37">
        <f t="shared" si="7"/>
        <v>0</v>
      </c>
      <c r="J57" s="37">
        <f t="shared" si="7"/>
        <v>0</v>
      </c>
      <c r="K57" s="37">
        <f t="shared" si="7"/>
        <v>0</v>
      </c>
      <c r="L57" s="37">
        <f t="shared" si="7"/>
        <v>0</v>
      </c>
    </row>
    <row r="58" spans="2:12" ht="15.5">
      <c r="B58" s="33"/>
      <c r="C58" s="46"/>
      <c r="D58" s="46"/>
      <c r="E58" s="37">
        <f>E55/E56</f>
        <v>0.08</v>
      </c>
      <c r="F58" s="37">
        <f t="shared" ref="F58:L58" si="8">F55/F56</f>
        <v>1</v>
      </c>
      <c r="G58" s="37">
        <f t="shared" si="8"/>
        <v>1</v>
      </c>
      <c r="H58" s="37">
        <f t="shared" si="8"/>
        <v>1</v>
      </c>
      <c r="I58" s="37">
        <f t="shared" si="8"/>
        <v>1</v>
      </c>
      <c r="J58" s="37">
        <f t="shared" si="8"/>
        <v>1</v>
      </c>
      <c r="K58" s="37">
        <f t="shared" si="8"/>
        <v>1</v>
      </c>
      <c r="L58" s="37">
        <f t="shared" si="8"/>
        <v>1</v>
      </c>
    </row>
    <row r="59" spans="2:12" ht="15.5">
      <c r="B59" s="33"/>
      <c r="C59" s="46"/>
      <c r="D59" s="46"/>
      <c r="E59" s="33"/>
      <c r="F59" s="33"/>
      <c r="G59" s="33"/>
      <c r="H59" s="33"/>
      <c r="I59" s="33"/>
      <c r="J59" s="33"/>
      <c r="K59" s="33"/>
      <c r="L59" s="33"/>
    </row>
    <row r="60" spans="2:12">
      <c r="C60" s="1"/>
      <c r="D60" s="1"/>
    </row>
    <row r="61" spans="2:12">
      <c r="E61" s="45"/>
      <c r="F61" s="45"/>
      <c r="G61" s="45"/>
      <c r="H61" s="45"/>
      <c r="I61" s="45"/>
      <c r="J61" s="45"/>
      <c r="K61" s="45"/>
    </row>
    <row r="62" spans="2:12">
      <c r="E62" s="42" t="s">
        <v>15</v>
      </c>
      <c r="F62" s="42"/>
      <c r="G62" s="42"/>
      <c r="H62" s="42"/>
      <c r="I62" s="42"/>
      <c r="J62" s="42"/>
      <c r="K62" s="4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62"/>
  <sheetViews>
    <sheetView tabSelected="1" topLeftCell="A5" zoomScale="57" zoomScaleNormal="84" workbookViewId="0">
      <selection activeCell="E37" sqref="E3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3" ht="15.5"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1:13">
      <c r="C3" s="44" t="s">
        <v>7</v>
      </c>
      <c r="D3" s="44"/>
      <c r="E3" s="44"/>
      <c r="F3" s="44"/>
      <c r="G3" s="44"/>
      <c r="H3" s="44"/>
      <c r="I3" s="44"/>
      <c r="J3" s="44"/>
      <c r="K3" s="44"/>
      <c r="L3" s="1"/>
      <c r="M3" s="1"/>
    </row>
    <row r="4" spans="1:13">
      <c r="C4" t="s">
        <v>0</v>
      </c>
      <c r="D4" s="17" t="s">
        <v>213</v>
      </c>
      <c r="E4" s="39" t="s">
        <v>200</v>
      </c>
      <c r="F4" s="39"/>
      <c r="H4" t="s">
        <v>1</v>
      </c>
      <c r="I4" s="40">
        <v>45358</v>
      </c>
      <c r="J4" s="40"/>
    </row>
    <row r="5" spans="1:13" ht="6.75" customHeight="1">
      <c r="D5" s="5"/>
    </row>
    <row r="6" spans="1:13">
      <c r="C6" t="s">
        <v>2</v>
      </c>
      <c r="D6" s="18" t="s">
        <v>201</v>
      </c>
      <c r="E6" s="1"/>
      <c r="F6" s="43" t="s">
        <v>212</v>
      </c>
      <c r="G6" s="43"/>
      <c r="H6" s="43"/>
      <c r="I6" s="43"/>
      <c r="J6" s="43"/>
      <c r="K6" s="43"/>
    </row>
    <row r="7" spans="1:13" ht="11.25" customHeight="1"/>
    <row r="8" spans="1:13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3">
      <c r="A9" s="6"/>
      <c r="B9" s="50">
        <v>1</v>
      </c>
      <c r="C9" s="51" t="s">
        <v>234</v>
      </c>
      <c r="D9" s="47" t="s">
        <v>214</v>
      </c>
      <c r="E9" s="4">
        <v>75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10.714285714285714</v>
      </c>
    </row>
    <row r="10" spans="1:13">
      <c r="A10" s="6"/>
      <c r="B10" s="50">
        <v>2</v>
      </c>
      <c r="C10" s="51" t="s">
        <v>235</v>
      </c>
      <c r="D10" s="48" t="s">
        <v>215</v>
      </c>
      <c r="E10" s="4">
        <v>90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12.857142857142858</v>
      </c>
    </row>
    <row r="11" spans="1:13">
      <c r="A11" s="6"/>
      <c r="B11" s="50">
        <v>3</v>
      </c>
      <c r="C11" s="51" t="s">
        <v>236</v>
      </c>
      <c r="D11" s="48" t="s">
        <v>216</v>
      </c>
      <c r="E11" s="4">
        <v>85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12.142857142857142</v>
      </c>
    </row>
    <row r="12" spans="1:13">
      <c r="A12" s="6"/>
      <c r="B12" s="50">
        <v>4</v>
      </c>
      <c r="C12" s="51" t="s">
        <v>237</v>
      </c>
      <c r="D12" s="48" t="s">
        <v>217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</row>
    <row r="13" spans="1:13">
      <c r="A13" s="6"/>
      <c r="B13" s="50">
        <v>5</v>
      </c>
      <c r="C13" s="51" t="s">
        <v>238</v>
      </c>
      <c r="D13" s="48" t="s">
        <v>218</v>
      </c>
      <c r="E13" s="4">
        <v>90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12.857142857142858</v>
      </c>
    </row>
    <row r="14" spans="1:13">
      <c r="A14" s="6"/>
      <c r="B14" s="50">
        <v>6</v>
      </c>
      <c r="C14" s="51" t="s">
        <v>239</v>
      </c>
      <c r="D14" s="48" t="s">
        <v>83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1:13">
      <c r="A15" s="6"/>
      <c r="B15" s="50">
        <v>7</v>
      </c>
      <c r="C15" s="51" t="s">
        <v>240</v>
      </c>
      <c r="D15" s="48" t="s">
        <v>202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1:13">
      <c r="A16" s="6"/>
      <c r="B16" s="50">
        <v>8</v>
      </c>
      <c r="C16" s="51" t="s">
        <v>241</v>
      </c>
      <c r="D16" s="48" t="s">
        <v>84</v>
      </c>
      <c r="E16" s="4">
        <v>70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10</v>
      </c>
    </row>
    <row r="17" spans="1:12">
      <c r="A17" s="6"/>
      <c r="B17" s="50">
        <v>9</v>
      </c>
      <c r="C17" s="51" t="s">
        <v>242</v>
      </c>
      <c r="D17" s="48" t="s">
        <v>219</v>
      </c>
      <c r="E17" s="4">
        <v>70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10</v>
      </c>
    </row>
    <row r="18" spans="1:12">
      <c r="A18" s="6"/>
      <c r="B18" s="52">
        <v>10</v>
      </c>
      <c r="C18" s="51" t="s">
        <v>243</v>
      </c>
      <c r="D18" s="48" t="s">
        <v>220</v>
      </c>
      <c r="E18" s="4">
        <v>90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12.857142857142858</v>
      </c>
    </row>
    <row r="19" spans="1:12">
      <c r="A19" s="6"/>
      <c r="B19" s="52">
        <v>11</v>
      </c>
      <c r="C19" s="51" t="s">
        <v>244</v>
      </c>
      <c r="D19" s="48" t="s">
        <v>221</v>
      </c>
      <c r="E19" s="4">
        <v>90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12.857142857142858</v>
      </c>
    </row>
    <row r="20" spans="1:12">
      <c r="A20" s="6"/>
      <c r="B20" s="52">
        <v>12</v>
      </c>
      <c r="C20" s="51" t="s">
        <v>245</v>
      </c>
      <c r="D20" s="48" t="s">
        <v>222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0</v>
      </c>
    </row>
    <row r="21" spans="1:12">
      <c r="A21" s="6"/>
      <c r="B21" s="52">
        <v>13</v>
      </c>
      <c r="C21" s="51" t="s">
        <v>246</v>
      </c>
      <c r="D21" s="48" t="s">
        <v>203</v>
      </c>
      <c r="E21" s="4">
        <v>90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12.857142857142858</v>
      </c>
    </row>
    <row r="22" spans="1:12">
      <c r="A22" s="6"/>
      <c r="B22" s="52">
        <v>14</v>
      </c>
      <c r="C22" s="51" t="s">
        <v>247</v>
      </c>
      <c r="D22" s="48" t="s">
        <v>85</v>
      </c>
      <c r="E22" s="4">
        <v>80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11.428571428571429</v>
      </c>
    </row>
    <row r="23" spans="1:12">
      <c r="A23" s="6"/>
      <c r="B23" s="52">
        <v>15</v>
      </c>
      <c r="C23" s="51" t="s">
        <v>248</v>
      </c>
      <c r="D23" s="48" t="s">
        <v>223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0</v>
      </c>
    </row>
    <row r="24" spans="1:12">
      <c r="A24" s="6"/>
      <c r="B24" s="52">
        <v>16</v>
      </c>
      <c r="C24" s="51" t="s">
        <v>249</v>
      </c>
      <c r="D24" s="48" t="s">
        <v>224</v>
      </c>
      <c r="E24" s="4">
        <v>90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12.857142857142858</v>
      </c>
    </row>
    <row r="25" spans="1:12">
      <c r="A25" s="6"/>
      <c r="B25" s="52">
        <v>17</v>
      </c>
      <c r="C25" s="51" t="s">
        <v>250</v>
      </c>
      <c r="D25" s="48" t="s">
        <v>86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0</v>
      </c>
    </row>
    <row r="26" spans="1:12">
      <c r="A26" s="6"/>
      <c r="B26" s="52">
        <v>18</v>
      </c>
      <c r="C26" s="51" t="s">
        <v>251</v>
      </c>
      <c r="D26" s="48" t="s">
        <v>225</v>
      </c>
      <c r="E26" s="4">
        <v>70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10</v>
      </c>
    </row>
    <row r="27" spans="1:12">
      <c r="A27" s="6"/>
      <c r="B27" s="52">
        <v>19</v>
      </c>
      <c r="C27" s="51" t="s">
        <v>252</v>
      </c>
      <c r="D27" s="48" t="s">
        <v>204</v>
      </c>
      <c r="E27" s="4">
        <v>90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12.857142857142858</v>
      </c>
    </row>
    <row r="28" spans="1:12">
      <c r="A28" s="6"/>
      <c r="B28" s="52">
        <v>20</v>
      </c>
      <c r="C28" s="51" t="s">
        <v>253</v>
      </c>
      <c r="D28" s="48" t="s">
        <v>226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1:12">
      <c r="A29" s="6"/>
      <c r="B29" s="52">
        <v>21</v>
      </c>
      <c r="C29" s="51" t="s">
        <v>254</v>
      </c>
      <c r="D29" s="48" t="s">
        <v>205</v>
      </c>
      <c r="E29" s="4">
        <v>100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14.285714285714286</v>
      </c>
    </row>
    <row r="30" spans="1:12">
      <c r="A30" s="6"/>
      <c r="B30" s="52">
        <v>22</v>
      </c>
      <c r="C30" s="51" t="s">
        <v>255</v>
      </c>
      <c r="D30" s="48" t="s">
        <v>227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1:12">
      <c r="A31" s="6"/>
      <c r="B31" s="52">
        <v>23</v>
      </c>
      <c r="C31" s="51" t="s">
        <v>256</v>
      </c>
      <c r="D31" s="48" t="s">
        <v>228</v>
      </c>
      <c r="E31" s="4">
        <v>100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14.285714285714286</v>
      </c>
    </row>
    <row r="32" spans="1:12">
      <c r="A32" s="6"/>
      <c r="B32" s="52">
        <v>24</v>
      </c>
      <c r="C32" s="51" t="s">
        <v>257</v>
      </c>
      <c r="D32" s="48" t="s">
        <v>229</v>
      </c>
      <c r="E32" s="4">
        <v>90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12.857142857142858</v>
      </c>
    </row>
    <row r="33" spans="1:12">
      <c r="A33" s="6"/>
      <c r="B33" s="52">
        <v>25</v>
      </c>
      <c r="C33" s="51" t="s">
        <v>258</v>
      </c>
      <c r="D33" s="48" t="s">
        <v>230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14.285714285714286</v>
      </c>
    </row>
    <row r="34" spans="1:12">
      <c r="A34" s="6"/>
      <c r="B34" s="52">
        <v>26</v>
      </c>
      <c r="C34" s="51" t="s">
        <v>259</v>
      </c>
      <c r="D34" s="48" t="s">
        <v>231</v>
      </c>
      <c r="E34" s="4">
        <v>85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12.142857142857142</v>
      </c>
    </row>
    <row r="35" spans="1:12">
      <c r="B35" s="52">
        <v>27</v>
      </c>
      <c r="C35" s="51" t="s">
        <v>260</v>
      </c>
      <c r="D35" s="48" t="s">
        <v>232</v>
      </c>
      <c r="E35" s="4">
        <v>85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12.142857142857142</v>
      </c>
    </row>
    <row r="36" spans="1:12">
      <c r="B36" s="52">
        <v>28</v>
      </c>
      <c r="C36" s="51" t="s">
        <v>261</v>
      </c>
      <c r="D36" s="48" t="s">
        <v>233</v>
      </c>
      <c r="E36" s="4">
        <v>100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14.285714285714286</v>
      </c>
    </row>
    <row r="37" spans="1:12">
      <c r="B37" s="52">
        <v>29</v>
      </c>
      <c r="C37" s="51" t="s">
        <v>262</v>
      </c>
      <c r="D37" s="49" t="s">
        <v>87</v>
      </c>
      <c r="E37" s="4">
        <v>100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14.285714285714286</v>
      </c>
    </row>
    <row r="38" spans="1:12">
      <c r="B38" s="6">
        <f t="shared" ref="B36:B53" si="1">B37+1</f>
        <v>30</v>
      </c>
      <c r="C38" s="6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1"/>
      <c r="D54" s="41"/>
      <c r="E54" s="10">
        <f>COUNTIF(E9:E53,"&gt;=70")</f>
        <v>26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1"/>
      <c r="D55" s="41"/>
      <c r="E55" s="11">
        <f>COUNTIF(E9:E53,"&lt;70")</f>
        <v>3</v>
      </c>
      <c r="F55" s="11">
        <f t="shared" ref="F55:L55" si="5">COUNTIF(F9:F53,"&lt;70")</f>
        <v>29</v>
      </c>
      <c r="G55" s="11">
        <f t="shared" si="5"/>
        <v>29</v>
      </c>
      <c r="H55" s="11">
        <f t="shared" si="5"/>
        <v>29</v>
      </c>
      <c r="I55" s="11">
        <f t="shared" si="5"/>
        <v>29</v>
      </c>
      <c r="J55" s="11">
        <f t="shared" si="5"/>
        <v>29</v>
      </c>
      <c r="K55" s="11">
        <f t="shared" si="5"/>
        <v>29</v>
      </c>
      <c r="L55" s="11">
        <f t="shared" si="5"/>
        <v>45</v>
      </c>
    </row>
    <row r="56" spans="2:12">
      <c r="C56" s="41"/>
      <c r="D56" s="41"/>
      <c r="E56" s="11">
        <f>COUNT(E9:E53)</f>
        <v>29</v>
      </c>
      <c r="F56" s="11">
        <f t="shared" ref="F56:L56" si="6">COUNT(F9:F53)</f>
        <v>29</v>
      </c>
      <c r="G56" s="11">
        <f t="shared" si="6"/>
        <v>29</v>
      </c>
      <c r="H56" s="11">
        <f t="shared" si="6"/>
        <v>29</v>
      </c>
      <c r="I56" s="11">
        <f t="shared" si="6"/>
        <v>29</v>
      </c>
      <c r="J56" s="11">
        <f t="shared" si="6"/>
        <v>29</v>
      </c>
      <c r="K56" s="11">
        <f t="shared" si="6"/>
        <v>29</v>
      </c>
      <c r="L56" s="11">
        <f t="shared" si="6"/>
        <v>45</v>
      </c>
    </row>
    <row r="57" spans="2:12">
      <c r="C57" s="41"/>
      <c r="D57" s="41"/>
      <c r="E57" s="12">
        <f>E54/E56</f>
        <v>0.89655172413793105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1"/>
      <c r="D58" s="41"/>
      <c r="E58" s="12">
        <f>E55/E56</f>
        <v>0.10344827586206896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1"/>
      <c r="D59" s="41"/>
    </row>
    <row r="60" spans="2:12">
      <c r="C60" s="1"/>
      <c r="D60" s="1"/>
    </row>
    <row r="61" spans="2:12">
      <c r="E61" s="45"/>
      <c r="F61" s="45"/>
      <c r="G61" s="45"/>
      <c r="H61" s="45"/>
      <c r="I61" s="45"/>
      <c r="J61" s="45"/>
      <c r="K61" s="45"/>
    </row>
    <row r="62" spans="2:12">
      <c r="E62" s="42" t="s">
        <v>15</v>
      </c>
      <c r="F62" s="42"/>
      <c r="G62" s="42"/>
      <c r="H62" s="42"/>
      <c r="I62" s="42"/>
      <c r="J62" s="42"/>
      <c r="K62" s="4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IO 407 A</vt:lpstr>
      <vt:lpstr>PDN 807 A</vt:lpstr>
      <vt:lpstr>LL 207 A</vt:lpstr>
      <vt:lpstr>ASSO 607A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2024-03-07T22:54:00Z</dcterms:modified>
</cp:coreProperties>
</file>