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"/>
    </mc:Choice>
  </mc:AlternateContent>
  <xr:revisionPtr revIDLastSave="0" documentId="13_ncr:1_{43DA357C-F6C2-4CD9-967A-1546BA2A4B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I25" i="22"/>
  <c r="J25" i="22" s="1"/>
  <c r="H25" i="22"/>
  <c r="L24" i="22"/>
  <c r="H24" i="22"/>
  <c r="L23" i="22"/>
  <c r="I23" i="22"/>
  <c r="J23" i="22" s="1"/>
  <c r="L21" i="22"/>
  <c r="I21" i="22"/>
  <c r="J21" i="22" s="1"/>
  <c r="H21" i="22"/>
  <c r="I20" i="22"/>
  <c r="J20" i="22" s="1"/>
  <c r="L19" i="22"/>
  <c r="H19" i="22"/>
  <c r="I15" i="22"/>
  <c r="J15" i="22" s="1"/>
  <c r="H15" i="22"/>
  <c r="B38" i="10"/>
  <c r="N29" i="10"/>
  <c r="M29" i="10"/>
  <c r="K29" i="10"/>
  <c r="G29" i="10"/>
  <c r="F29" i="10"/>
  <c r="E29" i="10"/>
  <c r="L18" i="10"/>
  <c r="L16" i="10"/>
  <c r="L15" i="10"/>
  <c r="I15" i="10"/>
  <c r="L14" i="10"/>
  <c r="L17" i="22" l="1"/>
  <c r="I17" i="22"/>
  <c r="J17" i="22" s="1"/>
  <c r="L16" i="22"/>
  <c r="I14" i="22"/>
  <c r="J14" i="22" s="1"/>
  <c r="L20" i="22"/>
  <c r="H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<sst xmlns="http://schemas.openxmlformats.org/spreadsheetml/2006/main" count="182" uniqueCount="47">
  <si>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</si>
  <si>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</si>
  <si>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</si>
  <si>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</si>
  <si>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</si>
  <si>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</si>
  <si>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</si>
  <si>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</si>
  <si>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</si>
  <si>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</si>
  <si>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</si>
  <si>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</si>
  <si>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</si>
  <si>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</si>
  <si>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</si>
  <si>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</si>
  <si>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</si>
  <si>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</si>
  <si>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</si>
  <si>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</si>
  <si>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</si>
  <si>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</si>
  <si>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</si>
  <si>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</si>
  <si>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</si>
  <si>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</si>
  <si>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</si>
  <si>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</si>
  <si>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</si>
  <si>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</si>
  <si>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</si>
  <si>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</si>
  <si>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</si>
  <si>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</si>
  <si>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</si>
  <si>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</si>
  <si>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FEBRERO-JUNIO 2024</t>
  </si>
  <si>
    <t>INVESTIGACION DE OPERACIONES</t>
  </si>
  <si>
    <t>407 A</t>
  </si>
  <si>
    <t>PLAN DE NEGOCIOS</t>
  </si>
  <si>
    <t>807 A</t>
  </si>
  <si>
    <t>LEGISLACION LABORAL</t>
  </si>
  <si>
    <t>207 A</t>
  </si>
  <si>
    <t>ADMINISTRACION DE LA SALUD Y SEGURIDAD OCUPACIONAL</t>
  </si>
  <si>
    <t>607 A</t>
  </si>
  <si>
    <t>INGENIERIA ECONOMICA</t>
  </si>
  <si>
    <t>407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</si>
</sst>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topLeftCell="A5" zoomScale="85" zoomScaleNormal="85" zoomScaleSheetLayoutView="100" workbookViewId="0">
      <selection activeCell="G18" sqref="G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5</v>
      </c>
      <c r="I8" s="38" t="s">
        <v>7</v>
      </c>
      <c r="J8" s="38"/>
      <c r="K8" s="38"/>
      <c r="L8" s="32" t="s">
        <v>36</v>
      </c>
      <c r="M8" s="32"/>
      <c r="N8" s="32"/>
    </row>
    <row r="10" spans="1:14" ht="13" x14ac:dyDescent="0.3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37</v>
      </c>
      <c r="B14" s="9" t="s">
        <v>21</v>
      </c>
      <c r="C14" s="9" t="s">
        <v>38</v>
      </c>
      <c r="D14" s="9" t="s">
        <v>33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f t="shared" ref="L14:L29" si="0">K14/E14</f>
        <v>0</v>
      </c>
      <c r="M14" s="9">
        <v>80</v>
      </c>
      <c r="N14" s="15">
        <v>0.87</v>
      </c>
    </row>
    <row r="15" spans="1:14" s="11" customFormat="1" x14ac:dyDescent="0.25">
      <c r="A15" s="8" t="s">
        <v>39</v>
      </c>
      <c r="B15" s="9" t="s">
        <v>21</v>
      </c>
      <c r="C15" s="9" t="s">
        <v>40</v>
      </c>
      <c r="D15" s="9" t="s">
        <v>33</v>
      </c>
      <c r="E15" s="9">
        <v>30</v>
      </c>
      <c r="F15" s="9">
        <v>30</v>
      </c>
      <c r="G15" s="9"/>
      <c r="H15" s="10"/>
      <c r="I15" s="9">
        <f t="shared" ref="I15:I29" si="1">(E15-SUM(F15:G15))-K15</f>
        <v>0</v>
      </c>
      <c r="J15" s="10"/>
      <c r="K15" s="9">
        <v>0</v>
      </c>
      <c r="L15" s="10">
        <f t="shared" si="0"/>
        <v>0</v>
      </c>
      <c r="M15" s="9">
        <v>97</v>
      </c>
      <c r="N15" s="15">
        <v>0.4</v>
      </c>
    </row>
    <row r="16" spans="1:14" s="11" customFormat="1" x14ac:dyDescent="0.25">
      <c r="A16" s="8" t="s">
        <v>41</v>
      </c>
      <c r="B16" s="9" t="s">
        <v>21</v>
      </c>
      <c r="C16" s="9" t="s">
        <v>42</v>
      </c>
      <c r="D16" s="9" t="s">
        <v>33</v>
      </c>
      <c r="E16" s="9">
        <v>35</v>
      </c>
      <c r="F16" s="9">
        <v>33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86</v>
      </c>
      <c r="N16" s="15">
        <v>0.69</v>
      </c>
    </row>
    <row r="17" spans="1:14" s="11" customFormat="1" ht="25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25</v>
      </c>
      <c r="F17" s="9">
        <v>23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91</v>
      </c>
      <c r="N17" s="15">
        <v>0.92</v>
      </c>
    </row>
    <row r="18" spans="1:14" s="11" customFormat="1" x14ac:dyDescent="0.25">
      <c r="A18" s="8" t="s">
        <v>45</v>
      </c>
      <c r="B18" s="9" t="s">
        <v>21</v>
      </c>
      <c r="C18" s="9" t="s">
        <v>46</v>
      </c>
      <c r="D18" s="9" t="s">
        <v>33</v>
      </c>
      <c r="E18" s="9">
        <v>29</v>
      </c>
      <c r="F18" s="9">
        <v>26</v>
      </c>
      <c r="G18" s="9"/>
      <c r="H18" s="10"/>
      <c r="I18" s="9">
        <v>3</v>
      </c>
      <c r="J18" s="10"/>
      <c r="K18" s="9">
        <v>0</v>
      </c>
      <c r="L18" s="10">
        <f t="shared" si="0"/>
        <v>0</v>
      </c>
      <c r="M18" s="9">
        <v>80</v>
      </c>
      <c r="N18" s="15">
        <v>0.79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148</v>
      </c>
      <c r="F29" s="17">
        <f>SUM(F14:F21)</f>
        <v>138</v>
      </c>
      <c r="G29" s="17">
        <f>SUM(G14:G21)</f>
        <v>0</v>
      </c>
      <c r="H29" s="18">
        <f>SUM(F29:G29)/E29</f>
        <v>0.93243243243243246</v>
      </c>
      <c r="I29" s="17">
        <f t="shared" si="1"/>
        <v>10</v>
      </c>
      <c r="J29" s="18">
        <f t="shared" ref="J29" si="2">I29/E29</f>
        <v>6.7567567567567571E-2</v>
      </c>
      <c r="K29" s="17">
        <f>SUM(K14:K21)</f>
        <v>0</v>
      </c>
      <c r="L29" s="18">
        <f t="shared" si="0"/>
        <v>0</v>
      </c>
      <c r="M29" s="17">
        <f>AVERAGE(M14:M21)</f>
        <v>86.8</v>
      </c>
      <c r="N29" s="19">
        <f>AVERAGE(N14:N21)</f>
        <v>0.73399999999999999</v>
      </c>
    </row>
    <row r="31" spans="1:14" ht="120" customHeight="1" x14ac:dyDescent="0.25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5">
      <c r="A33" s="12"/>
    </row>
    <row r="34" spans="1:10" ht="13" x14ac:dyDescent="0.3">
      <c r="B34" s="29" t="s">
        <v>27</v>
      </c>
      <c r="C34" s="29"/>
      <c r="D34" s="29"/>
      <c r="G34" s="30" t="s">
        <v>28</v>
      </c>
      <c r="H34" s="30"/>
      <c r="I34" s="30"/>
      <c r="J34" s="30"/>
    </row>
    <row r="35" spans="1:10" ht="62.25" customHeight="1" x14ac:dyDescent="0.25">
      <c r="B35" s="31"/>
      <c r="C35" s="31"/>
      <c r="D35" s="31"/>
      <c r="G35" s="32"/>
      <c r="H35" s="32"/>
      <c r="I35" s="32"/>
      <c r="J35" s="32"/>
    </row>
    <row r="36" spans="1:10" hidden="1" x14ac:dyDescent="0.25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5"/>
    <row r="38" spans="1:10" ht="45" customHeight="1" x14ac:dyDescent="0.25">
      <c r="B38" s="26" t="str">
        <f>B10</f>
        <v>DADE. ASAHI NEGRETE ANOTA</v>
      </c>
      <c r="C38" s="26"/>
      <c r="D38" s="26"/>
      <c r="E38" s="13"/>
      <c r="F38" s="13"/>
      <c r="G38" s="26" t="s">
        <v>34</v>
      </c>
      <c r="H38" s="26"/>
      <c r="I38" s="26"/>
      <c r="J38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FEBRERO-JUNIO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INVESTIGACION DE OPERACIONES</v>
      </c>
      <c r="B14" s="9"/>
      <c r="C14" s="9" t="str">
        <f>'1'!C14</f>
        <v>407 A</v>
      </c>
      <c r="D14" s="9" t="str">
        <f>'1'!D14</f>
        <v>IGEM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PLAN DE NEGOCIOS</v>
      </c>
      <c r="B15" s="9"/>
      <c r="C15" s="9" t="str">
        <f>'1'!C15</f>
        <v>807 A</v>
      </c>
      <c r="D15" s="9" t="str">
        <f>'1'!D15</f>
        <v>IGEM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LEGISLACION LABORAL</v>
      </c>
      <c r="B16" s="9"/>
      <c r="C16" s="9" t="str">
        <f>'1'!C16</f>
        <v>207 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29</v>
      </c>
      <c r="F17" s="9"/>
      <c r="G17" s="9"/>
      <c r="H17" s="10">
        <f t="shared" si="0"/>
        <v>0</v>
      </c>
      <c r="I17" s="9">
        <f t="shared" si="1"/>
        <v>29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U28" sqref="U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FEBRERO-JUNIO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INVESTIGACION DE OPERACIONES</v>
      </c>
      <c r="B14" s="9"/>
      <c r="C14" s="9" t="str">
        <f>'1'!C14</f>
        <v>407 A</v>
      </c>
      <c r="D14" s="9" t="str">
        <f>'1'!D14</f>
        <v>IGEM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PLAN DE NEGOCIOS</v>
      </c>
      <c r="B15" s="9"/>
      <c r="C15" s="9" t="str">
        <f>'1'!C15</f>
        <v>807 A</v>
      </c>
      <c r="D15" s="9" t="str">
        <f>'1'!D15</f>
        <v>IGEM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LEGISLACION LABORAL</v>
      </c>
      <c r="B16" s="9"/>
      <c r="C16" s="9" t="str">
        <f>'1'!C16</f>
        <v>207 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29</v>
      </c>
      <c r="F17" s="9"/>
      <c r="G17" s="9"/>
      <c r="H17" s="10">
        <f t="shared" si="0"/>
        <v>0</v>
      </c>
      <c r="I17" s="9">
        <f t="shared" si="1"/>
        <v>29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FEBRERO-JUNIO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INVESTIGACION DE OPERACIONES</v>
      </c>
      <c r="B14" s="9"/>
      <c r="C14" s="9" t="str">
        <f>'1'!C14</f>
        <v>407 A</v>
      </c>
      <c r="D14" s="9" t="str">
        <f>'1'!D14</f>
        <v>IGEM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PLAN DE NEGOCIOS</v>
      </c>
      <c r="B15" s="9"/>
      <c r="C15" s="9" t="str">
        <f>'1'!C15</f>
        <v>807 A</v>
      </c>
      <c r="D15" s="9" t="str">
        <f>'1'!D15</f>
        <v>IGEM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LEGISLACION LABORAL</v>
      </c>
      <c r="B16" s="9"/>
      <c r="C16" s="9" t="str">
        <f>'1'!C16</f>
        <v>207 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29</v>
      </c>
      <c r="F17" s="9"/>
      <c r="G17" s="9"/>
      <c r="H17" s="10">
        <f t="shared" si="0"/>
        <v>0</v>
      </c>
      <c r="I17" s="9">
        <f t="shared" si="1"/>
        <v>29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FEBRERO-JUNIO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INVESTIGACION DE OPERACIONES</v>
      </c>
      <c r="B14" s="9"/>
      <c r="C14" s="9" t="str">
        <f>'1'!C14</f>
        <v>407 A</v>
      </c>
      <c r="D14" s="9" t="str">
        <f>'1'!D14</f>
        <v>IGEM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PLAN DE NEGOCIOS</v>
      </c>
      <c r="B15" s="9"/>
      <c r="C15" s="9" t="str">
        <f>'1'!C15</f>
        <v>807 A</v>
      </c>
      <c r="D15" s="9" t="str">
        <f>'1'!D15</f>
        <v>IGEM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LEGISLACION LABORAL</v>
      </c>
      <c r="B16" s="9"/>
      <c r="C16" s="9" t="str">
        <f>'1'!C16</f>
        <v>207 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29</v>
      </c>
      <c r="F17" s="9"/>
      <c r="G17" s="9"/>
      <c r="H17" s="10">
        <f t="shared" si="0"/>
        <v>0</v>
      </c>
      <c r="I17" s="9">
        <f t="shared" si="1"/>
        <v>29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2024-03-07T23:11:36Z</dcterms:modified>
  <cp:category/>
  <cp:contentStatus/>
</cp:coreProperties>
</file>