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4 rep\"/>
    </mc:Choice>
  </mc:AlternateContent>
  <xr:revisionPtr revIDLastSave="0" documentId="13_ncr:1_{EBB32424-572E-457B-9F9A-82CE755FDB4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4" l="1"/>
  <c r="L16" i="24"/>
  <c r="L15" i="24"/>
  <c r="L19" i="24"/>
  <c r="L17" i="24"/>
  <c r="L14" i="24"/>
  <c r="L19" i="23"/>
  <c r="L18" i="23"/>
  <c r="L17" i="23"/>
  <c r="L16" i="23"/>
  <c r="L15" i="23"/>
  <c r="L14" i="23"/>
  <c r="L20" i="22"/>
  <c r="L17" i="22" l="1"/>
  <c r="L16" i="22"/>
  <c r="L15" i="22"/>
  <c r="L18" i="22"/>
  <c r="L19" i="22"/>
  <c r="L21" i="22"/>
  <c r="L14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B10" i="24"/>
  <c r="B39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30" i="24"/>
  <c r="E28" i="23"/>
  <c r="E30" i="22"/>
  <c r="I29" i="10"/>
  <c r="J29" i="10" s="1"/>
  <c r="H29" i="10"/>
  <c r="L29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<sst xmlns="http://schemas.openxmlformats.org/spreadsheetml/2006/main" count="284" uniqueCount="58">
  <si>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</si>
  <si>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</si>
  <si>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</si>
  <si>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</si>
  <si>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</si>
  <si>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</si>
  <si>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</si>
  <si>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</si>
  <si>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</si>
  <si>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</si>
  <si>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</si>
  <si>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</si>
  <si>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</si>
  <si>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</si>
  <si>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</si>
  <si>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</si>
  <si>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</si>
  <si>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</si>
  <si>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</si>
  <si>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</si>
  <si>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</si>
  <si>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</si>
  <si>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</si>
  <si>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</si>
  <si>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</si>
  <si>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</si>
  <si>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</si>
  <si>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</si>
  <si>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</si>
  <si>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</si>
  <si>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</si>
  <si>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</si>
  <si>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</si>
  <si>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</si>
  <si>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</si>
  <si>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</si>
  <si>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</si>
  <si>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</si>
  <si>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</si>
  <si>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</si>
  <si>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</si>
  <si>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</si>
  <si>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</si>
  <si>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</si>
  <si>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</si>
  <si>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</si>
  <si>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</si>
  <si>
    <t>II</t>
  </si>
  <si>
    <t>III</t>
  </si>
  <si>
    <t>LC. ANA KARENINA CORDOBA FERMAN</t>
  </si>
  <si>
    <t>IV</t>
  </si>
  <si>
    <t>V</t>
  </si>
  <si>
    <t>VI</t>
  </si>
  <si>
    <t>VII</t>
  </si>
  <si>
    <t>SE</t>
  </si>
  <si>
    <t xml:space="preserve"> -</t>
  </si>
  <si>
    <t xml:space="preserve"> - </t>
  </si>
  <si>
    <t xml:space="preserve">EN GESTION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</si>
</sst>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36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9" zoomScale="85" zoomScaleNormal="85" zoomScaleSheetLayoutView="100" workbookViewId="0">
      <selection activeCell="A21" sqref="A21:XFD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47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78</v>
      </c>
      <c r="N14" s="15">
        <v>0.6</v>
      </c>
    </row>
    <row r="15" spans="1:14" s="11" customFormat="1" x14ac:dyDescent="0.25">
      <c r="A15" s="8" t="s">
        <v>39</v>
      </c>
      <c r="B15" s="9" t="s">
        <v>47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ref="L16:L17" si="1">K16/E16</f>
        <v>0</v>
      </c>
      <c r="M16" s="9">
        <v>98</v>
      </c>
      <c r="N16" s="15">
        <v>0.77</v>
      </c>
    </row>
    <row r="17" spans="1:14" s="11" customFormat="1" x14ac:dyDescent="0.25">
      <c r="A17" s="8" t="s">
        <v>41</v>
      </c>
      <c r="B17" s="9" t="s">
        <v>47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5">
      <c r="A18" s="8" t="s">
        <v>41</v>
      </c>
      <c r="B18" s="9" t="s">
        <v>48</v>
      </c>
      <c r="C18" s="9" t="s">
        <v>42</v>
      </c>
      <c r="D18" s="9" t="s">
        <v>33</v>
      </c>
      <c r="E18" s="9">
        <v>35</v>
      </c>
      <c r="F18" s="9">
        <v>31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84</v>
      </c>
      <c r="N18" s="15">
        <v>0.71</v>
      </c>
    </row>
    <row r="19" spans="1:14" s="11" customFormat="1" ht="25" x14ac:dyDescent="0.25">
      <c r="A19" s="8" t="s">
        <v>43</v>
      </c>
      <c r="B19" s="9" t="s">
        <v>47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94</v>
      </c>
      <c r="N19" s="15">
        <v>0.92</v>
      </c>
    </row>
    <row r="20" spans="1:14" s="11" customFormat="1" ht="25" x14ac:dyDescent="0.25">
      <c r="A20" s="8" t="s">
        <v>43</v>
      </c>
      <c r="B20" s="9" t="s">
        <v>48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94</v>
      </c>
      <c r="N20" s="15">
        <v>0.92</v>
      </c>
    </row>
    <row r="21" spans="1:14" s="11" customFormat="1" x14ac:dyDescent="0.25">
      <c r="A21" s="8" t="s">
        <v>45</v>
      </c>
      <c r="B21" s="9" t="s">
        <v>47</v>
      </c>
      <c r="C21" s="9" t="s">
        <v>46</v>
      </c>
      <c r="D21" s="9" t="s">
        <v>33</v>
      </c>
      <c r="E21" s="9">
        <v>29</v>
      </c>
      <c r="F21" s="9">
        <v>28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88</v>
      </c>
      <c r="N21" s="15">
        <v>0.72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242</v>
      </c>
      <c r="F30" s="17">
        <f>SUM(F14:F29)</f>
        <v>226</v>
      </c>
      <c r="G30" s="17">
        <f>SUM(G14:G29)</f>
        <v>0</v>
      </c>
      <c r="H30" s="18">
        <f>SUM(F30:G30)/E30</f>
        <v>0.93388429752066116</v>
      </c>
      <c r="I30" s="17">
        <f t="shared" ref="I30" si="3">(E30-SUM(F30:G30))-K30</f>
        <v>16</v>
      </c>
      <c r="J30" s="18">
        <f t="shared" ref="J30" si="4">I30/E30</f>
        <v>6.6115702479338845E-2</v>
      </c>
      <c r="K30" s="17">
        <f>SUM(K14:K29)</f>
        <v>0</v>
      </c>
      <c r="L30" s="18">
        <f t="shared" ref="L30" si="5">K30/E30</f>
        <v>0</v>
      </c>
      <c r="M30" s="17">
        <f>AVERAGE(M14:M29)</f>
        <v>89.625</v>
      </c>
      <c r="N30" s="19">
        <f>AVERAGE(N14:N29)</f>
        <v>0.79374999999999996</v>
      </c>
    </row>
    <row r="32" spans="1:14" ht="120" customHeight="1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5">
      <c r="A34" s="12"/>
    </row>
    <row r="35" spans="1:10" ht="13" x14ac:dyDescent="0.3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t="62.25" customHeight="1" x14ac:dyDescent="0.25">
      <c r="B36" s="31"/>
      <c r="C36" s="31"/>
      <c r="D36" s="31"/>
      <c r="G36" s="32"/>
      <c r="H36" s="32"/>
      <c r="I36" s="32"/>
      <c r="J36" s="32"/>
    </row>
    <row r="37" spans="1:10" hidden="1" x14ac:dyDescent="0.25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5"/>
    <row r="39" spans="1:10" ht="45" customHeight="1" x14ac:dyDescent="0.25">
      <c r="B39" s="26" t="str">
        <f>B10</f>
        <v>DADE. ASAHI NEGRETE ANOTA</v>
      </c>
      <c r="C39" s="26"/>
      <c r="D39" s="26"/>
      <c r="E39" s="13"/>
      <c r="F39" s="13"/>
      <c r="G39" s="26" t="s">
        <v>49</v>
      </c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48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0.81</v>
      </c>
    </row>
    <row r="15" spans="1:14" s="11" customFormat="1" x14ac:dyDescent="0.25">
      <c r="A15" s="8" t="s">
        <v>37</v>
      </c>
      <c r="B15" s="9" t="s">
        <v>50</v>
      </c>
      <c r="C15" s="9" t="s">
        <v>38</v>
      </c>
      <c r="D15" s="9" t="s">
        <v>33</v>
      </c>
      <c r="E15" s="9">
        <v>33</v>
      </c>
      <c r="F15" s="9">
        <v>27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91</v>
      </c>
      <c r="N15" s="15">
        <v>0.85</v>
      </c>
    </row>
    <row r="16" spans="1:14" s="11" customFormat="1" x14ac:dyDescent="0.25">
      <c r="A16" s="8" t="s">
        <v>39</v>
      </c>
      <c r="B16" s="9" t="s">
        <v>50</v>
      </c>
      <c r="C16" s="9" t="s">
        <v>40</v>
      </c>
      <c r="D16" s="9" t="s">
        <v>33</v>
      </c>
      <c r="E16" s="9">
        <v>30</v>
      </c>
      <c r="F16" s="9">
        <v>24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77</v>
      </c>
      <c r="N16" s="15">
        <v>0.8</v>
      </c>
    </row>
    <row r="17" spans="1:14" s="11" customFormat="1" x14ac:dyDescent="0.25">
      <c r="A17" s="8" t="s">
        <v>41</v>
      </c>
      <c r="B17" s="9" t="s">
        <v>50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91</v>
      </c>
      <c r="N18" s="15">
        <v>0.88</v>
      </c>
    </row>
    <row r="19" spans="1:14" s="11" customFormat="1" x14ac:dyDescent="0.25">
      <c r="A19" s="8" t="s">
        <v>45</v>
      </c>
      <c r="B19" s="9" t="s">
        <v>48</v>
      </c>
      <c r="C19" s="9" t="s">
        <v>46</v>
      </c>
      <c r="D19" s="9" t="s">
        <v>33</v>
      </c>
      <c r="E19" s="9">
        <v>29</v>
      </c>
      <c r="F19" s="9">
        <v>23</v>
      </c>
      <c r="G19" s="9"/>
      <c r="H19" s="10"/>
      <c r="I19" s="9">
        <v>6</v>
      </c>
      <c r="J19" s="10"/>
      <c r="K19" s="9">
        <v>0</v>
      </c>
      <c r="L19" s="10">
        <f t="shared" si="0"/>
        <v>0</v>
      </c>
      <c r="M19" s="9">
        <v>71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1">(E28-SUM(F28:G28))-K28</f>
        <v>27</v>
      </c>
      <c r="J28" s="18">
        <f t="shared" ref="J28" si="2">I28/E28</f>
        <v>0.14594594594594595</v>
      </c>
      <c r="K28" s="17">
        <f>SUM(K14:K27)</f>
        <v>0</v>
      </c>
      <c r="L28" s="18">
        <f t="shared" ref="L28" si="3">K28/E28</f>
        <v>0</v>
      </c>
      <c r="M28" s="17">
        <f>AVERAGE(M14:M27)</f>
        <v>80.833333333333329</v>
      </c>
      <c r="N28" s="19">
        <f>AVERAGE(N14:N27)</f>
        <v>0.80833333333333324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topLeftCell="A3" zoomScale="85" zoomScaleNormal="85" zoomScaleSheetLayoutView="100" workbookViewId="0">
      <selection activeCell="D7" sqref="D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57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37</v>
      </c>
      <c r="B14" s="9" t="s">
        <v>51</v>
      </c>
      <c r="C14" s="9" t="s">
        <v>38</v>
      </c>
      <c r="D14" s="9" t="s">
        <v>33</v>
      </c>
      <c r="E14" s="9">
        <v>33</v>
      </c>
      <c r="F14" s="9">
        <v>25</v>
      </c>
      <c r="G14" s="9"/>
      <c r="H14" s="10"/>
      <c r="I14" s="9">
        <v>8</v>
      </c>
      <c r="J14" s="10"/>
      <c r="K14" s="9">
        <v>0</v>
      </c>
      <c r="L14" s="10">
        <f t="shared" ref="L14:L21" si="0">K14/E14</f>
        <v>0</v>
      </c>
      <c r="M14" s="9">
        <v>70</v>
      </c>
      <c r="N14" s="15">
        <v>0.75</v>
      </c>
    </row>
    <row r="15" spans="1:14" s="11" customFormat="1" x14ac:dyDescent="0.25">
      <c r="A15" s="8" t="s">
        <v>39</v>
      </c>
      <c r="B15" s="9" t="s">
        <v>51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ref="L15:L16" si="1">K15/E15</f>
        <v>0</v>
      </c>
      <c r="M15" s="9">
        <v>90</v>
      </c>
      <c r="N15" s="15">
        <v>0.7</v>
      </c>
    </row>
    <row r="16" spans="1:14" s="11" customFormat="1" x14ac:dyDescent="0.25">
      <c r="A16" s="8" t="s">
        <v>39</v>
      </c>
      <c r="B16" s="9" t="s">
        <v>52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0.6</v>
      </c>
    </row>
    <row r="17" spans="1:14" s="11" customFormat="1" x14ac:dyDescent="0.25">
      <c r="A17" s="8" t="s">
        <v>39</v>
      </c>
      <c r="B17" s="9" t="s">
        <v>53</v>
      </c>
      <c r="C17" s="9" t="s">
        <v>40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41</v>
      </c>
      <c r="B18" s="9" t="s">
        <v>54</v>
      </c>
      <c r="C18" s="9" t="s">
        <v>42</v>
      </c>
      <c r="D18" s="9" t="s">
        <v>33</v>
      </c>
      <c r="E18" s="9">
        <v>35</v>
      </c>
      <c r="F18" s="9" t="s">
        <v>55</v>
      </c>
      <c r="G18" s="9"/>
      <c r="H18" s="10"/>
      <c r="I18" s="9" t="s">
        <v>55</v>
      </c>
      <c r="J18" s="10"/>
      <c r="K18" s="9" t="s">
        <v>56</v>
      </c>
      <c r="L18" s="10" t="s">
        <v>55</v>
      </c>
      <c r="M18" s="9" t="s">
        <v>55</v>
      </c>
      <c r="N18" s="15" t="s">
        <v>55</v>
      </c>
    </row>
    <row r="19" spans="1:14" s="11" customFormat="1" ht="25" x14ac:dyDescent="0.25">
      <c r="A19" s="8" t="s">
        <v>43</v>
      </c>
      <c r="B19" s="9" t="s">
        <v>51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90</v>
      </c>
      <c r="N19" s="15">
        <v>0.92</v>
      </c>
    </row>
    <row r="20" spans="1:14" s="11" customFormat="1" ht="25" x14ac:dyDescent="0.25">
      <c r="A20" s="8" t="s">
        <v>43</v>
      </c>
      <c r="B20" s="9" t="s">
        <v>52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92</v>
      </c>
      <c r="N20" s="15">
        <v>0.92</v>
      </c>
    </row>
    <row r="21" spans="1:14" s="11" customFormat="1" x14ac:dyDescent="0.25">
      <c r="A21" s="8" t="s">
        <v>45</v>
      </c>
      <c r="B21" s="9" t="s">
        <v>54</v>
      </c>
      <c r="C21" s="9" t="s">
        <v>46</v>
      </c>
      <c r="D21" s="9" t="s">
        <v>33</v>
      </c>
      <c r="E21" s="9">
        <v>29</v>
      </c>
      <c r="F21" s="9" t="s">
        <v>55</v>
      </c>
      <c r="G21" s="9"/>
      <c r="H21" s="10"/>
      <c r="I21" s="9" t="s">
        <v>55</v>
      </c>
      <c r="J21" s="10"/>
      <c r="K21" s="9" t="s">
        <v>56</v>
      </c>
      <c r="L21" s="10" t="s">
        <v>55</v>
      </c>
      <c r="M21" s="9" t="s">
        <v>55</v>
      </c>
      <c r="N21" s="15" t="s">
        <v>55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237</v>
      </c>
      <c r="F30" s="17">
        <f>SUM(F14:F29)</f>
        <v>161</v>
      </c>
      <c r="G30" s="17">
        <f>SUM(G14:G29)</f>
        <v>0</v>
      </c>
      <c r="H30" s="18">
        <f>SUM(F30:G30)/E30</f>
        <v>0.67932489451476796</v>
      </c>
      <c r="I30" s="17">
        <f t="shared" ref="I30" si="3">(E30-SUM(F30:G30))-K30</f>
        <v>76</v>
      </c>
      <c r="J30" s="18">
        <f t="shared" ref="J30" si="4">I30/E30</f>
        <v>0.32067510548523209</v>
      </c>
      <c r="K30" s="17">
        <f>SUM(K14:K29)</f>
        <v>0</v>
      </c>
      <c r="L30" s="18">
        <f t="shared" ref="L30" si="5">K30/E30</f>
        <v>0</v>
      </c>
      <c r="M30" s="17">
        <f>AVERAGE(M14:M29)</f>
        <v>88.833333333333329</v>
      </c>
      <c r="N30" s="19">
        <f>AVERAGE(N14:N29)</f>
        <v>0.81499999999999995</v>
      </c>
    </row>
    <row r="32" spans="1:14" ht="120" customHeight="1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5">
      <c r="A34" s="12"/>
    </row>
    <row r="35" spans="1:10" ht="13" x14ac:dyDescent="0.3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t="62.25" customHeight="1" x14ac:dyDescent="0.25">
      <c r="B36" s="31"/>
      <c r="C36" s="31"/>
      <c r="D36" s="31"/>
      <c r="G36" s="32"/>
      <c r="H36" s="32"/>
      <c r="I36" s="32"/>
      <c r="J36" s="32"/>
    </row>
    <row r="37" spans="1:10" hidden="1" x14ac:dyDescent="0.25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5"/>
    <row r="39" spans="1:10" ht="45" customHeight="1" x14ac:dyDescent="0.25">
      <c r="B39" s="26" t="str">
        <f>B10</f>
        <v>DADE. ASAHI NEGRETE ANOTA</v>
      </c>
      <c r="C39" s="26"/>
      <c r="D39" s="26"/>
      <c r="E39" s="13"/>
      <c r="F39" s="13"/>
      <c r="G39" s="26"/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FEBRERO-JUNIO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INVESTIGACION DE OPERACIONES</v>
      </c>
      <c r="B14" s="9"/>
      <c r="C14" s="9" t="str">
        <f>'1'!C14</f>
        <v>407 A</v>
      </c>
      <c r="D14" s="9" t="str">
        <f>'1'!D14</f>
        <v>IGEM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PLAN DE NEGOCIOS</v>
      </c>
      <c r="B15" s="9"/>
      <c r="C15" s="9" t="str">
        <f>'1'!C15</f>
        <v>807 A</v>
      </c>
      <c r="D15" s="9" t="str">
        <f>'1'!D15</f>
        <v>IGEM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LEGISLACION LABORAL</v>
      </c>
      <c r="B16" s="9"/>
      <c r="C16" s="9" t="str">
        <f>'1'!C16</f>
        <v>207 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29</v>
      </c>
      <c r="F17" s="9"/>
      <c r="G17" s="9"/>
      <c r="H17" s="10">
        <f t="shared" si="0"/>
        <v>0</v>
      </c>
      <c r="I17" s="9">
        <f t="shared" si="1"/>
        <v>29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2024-06-06T05:07:33Z</dcterms:modified>
  <cp:category/>
  <cp:contentStatus/>
</cp:coreProperties>
</file>