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final\"/>
    </mc:Choice>
  </mc:AlternateContent>
  <xr:revisionPtr revIDLastSave="0" documentId="13_ncr:1_{1A88AE82-7505-4D20-87FB-72F101C9846A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'2'!$A$1:$N$39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24" l="1"/>
  <c r="L16" i="24"/>
  <c r="L15" i="24"/>
  <c r="L19" i="24"/>
  <c r="L17" i="24"/>
  <c r="L14" i="24"/>
  <c r="L19" i="23"/>
  <c r="L18" i="23"/>
  <c r="L17" i="23"/>
  <c r="L16" i="23"/>
  <c r="L15" i="23"/>
  <c r="L14" i="23"/>
  <c r="L20" i="22"/>
  <c r="L17" i="22"/>
  <c r="L16" i="22"/>
  <c r="L15" i="22"/>
  <c r="L18" i="22"/>
  <c r="L19" i="22"/>
  <c r="L21" i="22"/>
  <c r="L14" i="22"/>
  <c r="N28" i="25"/>
  <c r="M28" i="25"/>
  <c r="K28" i="25"/>
  <c r="G28" i="25"/>
  <c r="F28" i="25"/>
  <c r="E17" i="25"/>
  <c r="I17" i="25"/>
  <c r="J17" i="25" s="1"/>
  <c r="D17" i="25"/>
  <c r="C17" i="25"/>
  <c r="A17" i="25"/>
  <c r="E16" i="25"/>
  <c r="I16" i="25"/>
  <c r="J16" i="25" s="1"/>
  <c r="D16" i="25"/>
  <c r="C16" i="25"/>
  <c r="A16" i="25"/>
  <c r="E15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/>
  <c r="L8" i="25"/>
  <c r="H8" i="25"/>
  <c r="E8" i="25"/>
  <c r="N30" i="24"/>
  <c r="M30" i="24"/>
  <c r="K30" i="24"/>
  <c r="G30" i="24"/>
  <c r="F30" i="24"/>
  <c r="B10" i="24"/>
  <c r="B39" i="24"/>
  <c r="L8" i="24"/>
  <c r="H8" i="24"/>
  <c r="E8" i="24"/>
  <c r="N28" i="23"/>
  <c r="M28" i="23"/>
  <c r="K28" i="23"/>
  <c r="G28" i="23"/>
  <c r="F28" i="23"/>
  <c r="B10" i="23"/>
  <c r="B37" i="23"/>
  <c r="L8" i="23"/>
  <c r="H8" i="23"/>
  <c r="E8" i="23"/>
  <c r="B10" i="22"/>
  <c r="B39" i="22"/>
  <c r="L8" i="22"/>
  <c r="H8" i="22"/>
  <c r="E8" i="22"/>
  <c r="N30" i="22"/>
  <c r="M30" i="22"/>
  <c r="K30" i="22"/>
  <c r="G30" i="22"/>
  <c r="F30" i="22"/>
  <c r="B38" i="10"/>
  <c r="N29" i="10"/>
  <c r="M29" i="10"/>
  <c r="K29" i="10"/>
  <c r="G29" i="10"/>
  <c r="F29" i="10"/>
  <c r="E29" i="10"/>
  <c r="L18" i="10"/>
  <c r="L16" i="10"/>
  <c r="L15" i="10"/>
  <c r="I15" i="10"/>
  <c r="L14" i="10"/>
  <c r="L14" i="25"/>
  <c r="L15" i="25"/>
  <c r="L16" i="25"/>
  <c r="L17" i="25"/>
  <c r="E28" i="25"/>
  <c r="E30" i="24"/>
  <c r="E28" i="23"/>
  <c r="E30" i="22"/>
  <c r="I29" i="10"/>
  <c r="J29" i="10"/>
  <c r="H29" i="10"/>
  <c r="L29" i="10"/>
  <c r="I30" i="24"/>
  <c r="J30" i="24"/>
  <c r="L30" i="24"/>
  <c r="H30" i="24"/>
  <c r="I28" i="23"/>
  <c r="J28" i="23"/>
  <c r="L28" i="23"/>
  <c r="H28" i="23"/>
  <c r="I30" i="22"/>
  <c r="J30" i="22"/>
  <c r="H30" i="22"/>
  <c r="L30" i="22"/>
  <c r="H28" i="25" l="1"/>
  <c r="L28" i="25"/>
  <c r="I28" i="25"/>
  <c r="J28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<sst xmlns="http://schemas.openxmlformats.org/spreadsheetml/2006/main" count="293" uniqueCount="59">
  <si>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</si>
  <si>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</si>
  <si>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</si>
  <si>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</si>
  <si>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</si>
  <si>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</si>
  <si>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</si>
  <si>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</si>
  <si>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</si>
  <si>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</si>
  <si>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</si>
  <si>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</si>
  <si>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</si>
  <si>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</si>
  <si>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</si>
  <si>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</si>
  <si>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</si>
  <si>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</si>
  <si>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</si>
  <si>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</si>
  <si>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</si>
  <si>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</si>
  <si>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</si>
  <si>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</si>
  <si>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</si>
  <si>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</si>
  <si>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</si>
  <si>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</si>
  <si>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</si>
  <si>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</si>
  <si>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</si>
  <si>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</si>
  <si>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</si>
  <si>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</si>
  <si>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</si>
  <si>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</si>
  <si>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FEBRERO-JUNIO 2024</t>
  </si>
  <si>
    <t>INVESTIGACION DE OPERACIONES</t>
  </si>
  <si>
    <t>407 A</t>
  </si>
  <si>
    <t>PLAN DE NEGOCIOS</t>
  </si>
  <si>
    <t>807 A</t>
  </si>
  <si>
    <t>LEGISLACION LABORAL</t>
  </si>
  <si>
    <t>207 A</t>
  </si>
  <si>
    <t>ADMINISTRACION DE LA SALUD Y SEGURIDAD OCUPACIONAL</t>
  </si>
  <si>
    <t>607 A</t>
  </si>
  <si>
    <t>INGENIERIA ECONOMICA</t>
  </si>
  <si>
    <t>407 B</t>
  </si>
  <si>
    <t>II</t>
  </si>
  <si>
    <t>III</t>
  </si>
  <si>
    <t>LC. ANA KARENINA CORDOBA FERMAN</t>
  </si>
  <si>
    <t>IV</t>
  </si>
  <si>
    <t>V</t>
  </si>
  <si>
    <t>VI</t>
  </si>
  <si>
    <t>VII</t>
  </si>
  <si>
    <t>SE</t>
  </si>
  <si>
    <t xml:space="preserve"> -</t>
  </si>
  <si>
    <t xml:space="preserve"> - </t>
  </si>
  <si>
    <t xml:space="preserve">EN GESTION EMPRESARIAL </t>
  </si>
  <si>
    <t>L.C.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</si>
</sst>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30" zoomScale="85" zoomScaleNormal="85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63281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5</v>
      </c>
      <c r="I8" s="36" t="s">
        <v>7</v>
      </c>
      <c r="J8" s="36"/>
      <c r="K8" s="36"/>
      <c r="L8" s="37" t="s">
        <v>36</v>
      </c>
      <c r="M8" s="37"/>
      <c r="N8" s="37"/>
    </row>
    <row r="10" spans="1:14" ht="13" x14ac:dyDescent="0.3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37</v>
      </c>
      <c r="B14" s="9" t="s">
        <v>21</v>
      </c>
      <c r="C14" s="9" t="s">
        <v>38</v>
      </c>
      <c r="D14" s="9" t="s">
        <v>33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f t="shared" ref="L14:L29" si="0">K14/E14</f>
        <v>0</v>
      </c>
      <c r="M14" s="9">
        <v>80</v>
      </c>
      <c r="N14" s="15">
        <v>0.87</v>
      </c>
    </row>
    <row r="15" spans="1:14" s="11" customFormat="1" x14ac:dyDescent="0.25">
      <c r="A15" s="8" t="s">
        <v>39</v>
      </c>
      <c r="B15" s="9" t="s">
        <v>21</v>
      </c>
      <c r="C15" s="9" t="s">
        <v>40</v>
      </c>
      <c r="D15" s="9" t="s">
        <v>33</v>
      </c>
      <c r="E15" s="9">
        <v>30</v>
      </c>
      <c r="F15" s="9">
        <v>30</v>
      </c>
      <c r="G15" s="9"/>
      <c r="H15" s="10"/>
      <c r="I15" s="9">
        <f t="shared" ref="I15:I29" si="1">(E15-SUM(F15:G15))-K15</f>
        <v>0</v>
      </c>
      <c r="J15" s="10"/>
      <c r="K15" s="9">
        <v>0</v>
      </c>
      <c r="L15" s="10">
        <f t="shared" si="0"/>
        <v>0</v>
      </c>
      <c r="M15" s="9">
        <v>97</v>
      </c>
      <c r="N15" s="15">
        <v>0.4</v>
      </c>
    </row>
    <row r="16" spans="1:14" s="11" customFormat="1" x14ac:dyDescent="0.25">
      <c r="A16" s="8" t="s">
        <v>41</v>
      </c>
      <c r="B16" s="9" t="s">
        <v>21</v>
      </c>
      <c r="C16" s="9" t="s">
        <v>42</v>
      </c>
      <c r="D16" s="9" t="s">
        <v>33</v>
      </c>
      <c r="E16" s="9">
        <v>35</v>
      </c>
      <c r="F16" s="9">
        <v>33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86</v>
      </c>
      <c r="N16" s="15">
        <v>0.69</v>
      </c>
    </row>
    <row r="17" spans="1:14" s="11" customFormat="1" ht="25" x14ac:dyDescent="0.25">
      <c r="A17" s="8" t="s">
        <v>43</v>
      </c>
      <c r="B17" s="9" t="s">
        <v>21</v>
      </c>
      <c r="C17" s="9" t="s">
        <v>44</v>
      </c>
      <c r="D17" s="9" t="s">
        <v>33</v>
      </c>
      <c r="E17" s="9">
        <v>25</v>
      </c>
      <c r="F17" s="9">
        <v>23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91</v>
      </c>
      <c r="N17" s="15">
        <v>0.92</v>
      </c>
    </row>
    <row r="18" spans="1:14" s="11" customFormat="1" x14ac:dyDescent="0.25">
      <c r="A18" s="8" t="s">
        <v>45</v>
      </c>
      <c r="B18" s="9" t="s">
        <v>21</v>
      </c>
      <c r="C18" s="9" t="s">
        <v>46</v>
      </c>
      <c r="D18" s="9" t="s">
        <v>33</v>
      </c>
      <c r="E18" s="9">
        <v>29</v>
      </c>
      <c r="F18" s="9">
        <v>26</v>
      </c>
      <c r="G18" s="9"/>
      <c r="H18" s="10"/>
      <c r="I18" s="9">
        <v>3</v>
      </c>
      <c r="J18" s="10"/>
      <c r="K18" s="9">
        <v>0</v>
      </c>
      <c r="L18" s="10">
        <f t="shared" si="0"/>
        <v>0</v>
      </c>
      <c r="M18" s="9">
        <v>80</v>
      </c>
      <c r="N18" s="15">
        <v>0.79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148</v>
      </c>
      <c r="F29" s="17">
        <f>SUM(F14:F21)</f>
        <v>138</v>
      </c>
      <c r="G29" s="17">
        <f>SUM(G14:G21)</f>
        <v>0</v>
      </c>
      <c r="H29" s="18">
        <f>SUM(F29:G29)/E29</f>
        <v>0.93243243243243246</v>
      </c>
      <c r="I29" s="17">
        <f t="shared" si="1"/>
        <v>10</v>
      </c>
      <c r="J29" s="18">
        <f t="shared" ref="J29" si="2">I29/E29</f>
        <v>6.7567567567567571E-2</v>
      </c>
      <c r="K29" s="17">
        <f>SUM(K14:K21)</f>
        <v>0</v>
      </c>
      <c r="L29" s="18">
        <f t="shared" si="0"/>
        <v>0</v>
      </c>
      <c r="M29" s="17">
        <f>AVERAGE(M14:M21)</f>
        <v>86.8</v>
      </c>
      <c r="N29" s="19">
        <f>AVERAGE(N14:N21)</f>
        <v>0.73399999999999999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ht="13" x14ac:dyDescent="0.3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5">
      <c r="B35" s="41"/>
      <c r="C35" s="41"/>
      <c r="D35" s="41"/>
      <c r="G35" s="37"/>
      <c r="H35" s="37"/>
      <c r="I35" s="37"/>
      <c r="J35" s="37"/>
    </row>
    <row r="36" spans="1:10" hidden="1" x14ac:dyDescent="0.25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5"/>
    <row r="38" spans="1:10" ht="45" customHeight="1" x14ac:dyDescent="0.25">
      <c r="B38" s="43" t="str">
        <f>B10</f>
        <v>DADE. ASAHI NEGRETE ANOTA</v>
      </c>
      <c r="C38" s="43"/>
      <c r="D38" s="43"/>
      <c r="E38" s="13"/>
      <c r="F38" s="13"/>
      <c r="G38" s="43" t="s">
        <v>34</v>
      </c>
      <c r="H38" s="43"/>
      <c r="I38" s="43"/>
      <c r="J38" s="43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opLeftCell="A9" zoomScale="85" zoomScaleNormal="85" zoomScaleSheetLayoutView="100" workbookViewId="0">
      <selection activeCell="A21" sqref="A21:XFD21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FEBRERO-JUNIO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37</v>
      </c>
      <c r="B14" s="9" t="s">
        <v>47</v>
      </c>
      <c r="C14" s="9" t="s">
        <v>38</v>
      </c>
      <c r="D14" s="9" t="s">
        <v>33</v>
      </c>
      <c r="E14" s="9">
        <v>33</v>
      </c>
      <c r="F14" s="9">
        <v>31</v>
      </c>
      <c r="G14" s="9"/>
      <c r="H14" s="10"/>
      <c r="I14" s="9">
        <v>2</v>
      </c>
      <c r="J14" s="10"/>
      <c r="K14" s="9">
        <v>0</v>
      </c>
      <c r="L14" s="10">
        <f t="shared" ref="L14:L21" si="0">K14/E14</f>
        <v>0</v>
      </c>
      <c r="M14" s="9">
        <v>78</v>
      </c>
      <c r="N14" s="15">
        <v>0.6</v>
      </c>
    </row>
    <row r="15" spans="1:14" s="11" customFormat="1" x14ac:dyDescent="0.25">
      <c r="A15" s="8" t="s">
        <v>39</v>
      </c>
      <c r="B15" s="9" t="s">
        <v>47</v>
      </c>
      <c r="C15" s="9" t="s">
        <v>40</v>
      </c>
      <c r="D15" s="9" t="s">
        <v>33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x14ac:dyDescent="0.25">
      <c r="A16" s="8" t="s">
        <v>39</v>
      </c>
      <c r="B16" s="9" t="s">
        <v>48</v>
      </c>
      <c r="C16" s="9" t="s">
        <v>40</v>
      </c>
      <c r="D16" s="9" t="s">
        <v>33</v>
      </c>
      <c r="E16" s="9"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f t="shared" ref="L16:L17" si="1">K16/E16</f>
        <v>0</v>
      </c>
      <c r="M16" s="9">
        <v>98</v>
      </c>
      <c r="N16" s="15">
        <v>0.77</v>
      </c>
    </row>
    <row r="17" spans="1:14" s="11" customFormat="1" x14ac:dyDescent="0.25">
      <c r="A17" s="8" t="s">
        <v>41</v>
      </c>
      <c r="B17" s="9" t="s">
        <v>47</v>
      </c>
      <c r="C17" s="9" t="s">
        <v>42</v>
      </c>
      <c r="D17" s="9" t="s">
        <v>33</v>
      </c>
      <c r="E17" s="9">
        <v>35</v>
      </c>
      <c r="F17" s="9">
        <v>30</v>
      </c>
      <c r="G17" s="9"/>
      <c r="H17" s="10"/>
      <c r="I17" s="9">
        <v>5</v>
      </c>
      <c r="J17" s="10"/>
      <c r="K17" s="9">
        <v>0</v>
      </c>
      <c r="L17" s="10">
        <f t="shared" si="1"/>
        <v>0</v>
      </c>
      <c r="M17" s="9">
        <v>81</v>
      </c>
      <c r="N17" s="15">
        <v>0.71</v>
      </c>
    </row>
    <row r="18" spans="1:14" s="11" customFormat="1" x14ac:dyDescent="0.25">
      <c r="A18" s="8" t="s">
        <v>41</v>
      </c>
      <c r="B18" s="9" t="s">
        <v>48</v>
      </c>
      <c r="C18" s="9" t="s">
        <v>42</v>
      </c>
      <c r="D18" s="9" t="s">
        <v>33</v>
      </c>
      <c r="E18" s="9">
        <v>35</v>
      </c>
      <c r="F18" s="9">
        <v>31</v>
      </c>
      <c r="G18" s="9"/>
      <c r="H18" s="10"/>
      <c r="I18" s="9">
        <v>4</v>
      </c>
      <c r="J18" s="10"/>
      <c r="K18" s="9">
        <v>0</v>
      </c>
      <c r="L18" s="10">
        <f t="shared" si="0"/>
        <v>0</v>
      </c>
      <c r="M18" s="9">
        <v>84</v>
      </c>
      <c r="N18" s="15">
        <v>0.71</v>
      </c>
    </row>
    <row r="19" spans="1:14" s="11" customFormat="1" ht="25" x14ac:dyDescent="0.25">
      <c r="A19" s="8" t="s">
        <v>43</v>
      </c>
      <c r="B19" s="9" t="s">
        <v>47</v>
      </c>
      <c r="C19" s="9" t="s">
        <v>44</v>
      </c>
      <c r="D19" s="9" t="s">
        <v>33</v>
      </c>
      <c r="E19" s="9">
        <v>25</v>
      </c>
      <c r="F19" s="9">
        <v>23</v>
      </c>
      <c r="G19" s="9"/>
      <c r="H19" s="10"/>
      <c r="I19" s="9">
        <v>2</v>
      </c>
      <c r="J19" s="10"/>
      <c r="K19" s="9">
        <v>0</v>
      </c>
      <c r="L19" s="10">
        <f t="shared" si="0"/>
        <v>0</v>
      </c>
      <c r="M19" s="9">
        <v>94</v>
      </c>
      <c r="N19" s="15">
        <v>0.92</v>
      </c>
    </row>
    <row r="20" spans="1:14" s="11" customFormat="1" ht="25" x14ac:dyDescent="0.25">
      <c r="A20" s="8" t="s">
        <v>43</v>
      </c>
      <c r="B20" s="9" t="s">
        <v>48</v>
      </c>
      <c r="C20" s="9" t="s">
        <v>44</v>
      </c>
      <c r="D20" s="9" t="s">
        <v>33</v>
      </c>
      <c r="E20" s="9">
        <v>25</v>
      </c>
      <c r="F20" s="9">
        <v>23</v>
      </c>
      <c r="G20" s="9"/>
      <c r="H20" s="10"/>
      <c r="I20" s="9">
        <v>2</v>
      </c>
      <c r="J20" s="10"/>
      <c r="K20" s="9">
        <v>0</v>
      </c>
      <c r="L20" s="10">
        <f t="shared" ref="L20" si="2">K20/E20</f>
        <v>0</v>
      </c>
      <c r="M20" s="9">
        <v>94</v>
      </c>
      <c r="N20" s="15">
        <v>0.92</v>
      </c>
    </row>
    <row r="21" spans="1:14" s="11" customFormat="1" x14ac:dyDescent="0.25">
      <c r="A21" s="8" t="s">
        <v>45</v>
      </c>
      <c r="B21" s="9" t="s">
        <v>47</v>
      </c>
      <c r="C21" s="9" t="s">
        <v>46</v>
      </c>
      <c r="D21" s="9" t="s">
        <v>33</v>
      </c>
      <c r="E21" s="9">
        <v>29</v>
      </c>
      <c r="F21" s="9">
        <v>28</v>
      </c>
      <c r="G21" s="9"/>
      <c r="H21" s="10"/>
      <c r="I21" s="9">
        <v>1</v>
      </c>
      <c r="J21" s="10"/>
      <c r="K21" s="9">
        <v>0</v>
      </c>
      <c r="L21" s="10">
        <f t="shared" si="0"/>
        <v>0</v>
      </c>
      <c r="M21" s="9">
        <v>88</v>
      </c>
      <c r="N21" s="15">
        <v>0.72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242</v>
      </c>
      <c r="F30" s="17">
        <f>SUM(F14:F29)</f>
        <v>226</v>
      </c>
      <c r="G30" s="17">
        <f>SUM(G14:G29)</f>
        <v>0</v>
      </c>
      <c r="H30" s="18">
        <f>SUM(F30:G30)/E30</f>
        <v>0.93388429752066116</v>
      </c>
      <c r="I30" s="17">
        <f t="shared" ref="I30" si="3">(E30-SUM(F30:G30))-K30</f>
        <v>16</v>
      </c>
      <c r="J30" s="18">
        <f t="shared" ref="J30" si="4">I30/E30</f>
        <v>6.6115702479338845E-2</v>
      </c>
      <c r="K30" s="17">
        <f>SUM(K14:K29)</f>
        <v>0</v>
      </c>
      <c r="L30" s="18">
        <f t="shared" ref="L30" si="5">K30/E30</f>
        <v>0</v>
      </c>
      <c r="M30" s="17">
        <f>AVERAGE(M14:M29)</f>
        <v>89.625</v>
      </c>
      <c r="N30" s="19">
        <f>AVERAGE(N14:N29)</f>
        <v>0.79374999999999996</v>
      </c>
    </row>
    <row r="32" spans="1:14" ht="120" customHeight="1" x14ac:dyDescent="0.25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5">
      <c r="A34" s="12"/>
    </row>
    <row r="35" spans="1:10" ht="13" x14ac:dyDescent="0.3">
      <c r="B35" s="40" t="s">
        <v>27</v>
      </c>
      <c r="C35" s="40"/>
      <c r="D35" s="40"/>
      <c r="G35" s="25" t="s">
        <v>28</v>
      </c>
      <c r="H35" s="25"/>
      <c r="I35" s="25"/>
      <c r="J35" s="25"/>
    </row>
    <row r="36" spans="1:10" ht="62.25" customHeight="1" x14ac:dyDescent="0.25">
      <c r="B36" s="41"/>
      <c r="C36" s="41"/>
      <c r="D36" s="41"/>
      <c r="G36" s="37"/>
      <c r="H36" s="37"/>
      <c r="I36" s="37"/>
      <c r="J36" s="37"/>
    </row>
    <row r="37" spans="1:10" hidden="1" x14ac:dyDescent="0.25">
      <c r="A37" s="42" t="e">
        <v>#REF!</v>
      </c>
      <c r="B37" s="42"/>
      <c r="C37" s="6"/>
      <c r="E37" s="42"/>
      <c r="F37" s="42"/>
      <c r="G37" s="42"/>
      <c r="H37" s="42"/>
    </row>
    <row r="38" spans="1:10" hidden="1" x14ac:dyDescent="0.25"/>
    <row r="39" spans="1:10" ht="45" customHeight="1" x14ac:dyDescent="0.25">
      <c r="B39" s="43" t="str">
        <f>B10</f>
        <v>DADE. ASAHI NEGRETE ANOTA</v>
      </c>
      <c r="C39" s="43"/>
      <c r="D39" s="43"/>
      <c r="E39" s="13"/>
      <c r="F39" s="13"/>
      <c r="G39" s="43" t="s">
        <v>49</v>
      </c>
      <c r="H39" s="43"/>
      <c r="I39" s="43"/>
      <c r="J39" s="43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9" zoomScale="85" zoomScaleNormal="85" zoomScaleSheetLayoutView="100" workbookViewId="0">
      <selection activeCell="A14" sqref="A14: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FEBRERO-JUNIO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37</v>
      </c>
      <c r="B14" s="9" t="s">
        <v>48</v>
      </c>
      <c r="C14" s="9" t="s">
        <v>38</v>
      </c>
      <c r="D14" s="9" t="s">
        <v>33</v>
      </c>
      <c r="E14" s="9">
        <v>33</v>
      </c>
      <c r="F14" s="9">
        <v>31</v>
      </c>
      <c r="G14" s="9"/>
      <c r="H14" s="10"/>
      <c r="I14" s="9">
        <v>2</v>
      </c>
      <c r="J14" s="10"/>
      <c r="K14" s="9">
        <v>0</v>
      </c>
      <c r="L14" s="10">
        <f t="shared" ref="L14:L19" si="0">K14/E14</f>
        <v>0</v>
      </c>
      <c r="M14" s="9">
        <v>70</v>
      </c>
      <c r="N14" s="15">
        <v>0.81</v>
      </c>
    </row>
    <row r="15" spans="1:14" s="11" customFormat="1" x14ac:dyDescent="0.25">
      <c r="A15" s="8" t="s">
        <v>37</v>
      </c>
      <c r="B15" s="9" t="s">
        <v>50</v>
      </c>
      <c r="C15" s="9" t="s">
        <v>38</v>
      </c>
      <c r="D15" s="9" t="s">
        <v>33</v>
      </c>
      <c r="E15" s="9">
        <v>33</v>
      </c>
      <c r="F15" s="9">
        <v>27</v>
      </c>
      <c r="G15" s="9"/>
      <c r="H15" s="10"/>
      <c r="I15" s="9">
        <v>6</v>
      </c>
      <c r="J15" s="10"/>
      <c r="K15" s="9">
        <v>0</v>
      </c>
      <c r="L15" s="10">
        <f t="shared" si="0"/>
        <v>0</v>
      </c>
      <c r="M15" s="9">
        <v>91</v>
      </c>
      <c r="N15" s="15">
        <v>0.85</v>
      </c>
    </row>
    <row r="16" spans="1:14" s="11" customFormat="1" x14ac:dyDescent="0.25">
      <c r="A16" s="8" t="s">
        <v>39</v>
      </c>
      <c r="B16" s="9" t="s">
        <v>50</v>
      </c>
      <c r="C16" s="9" t="s">
        <v>40</v>
      </c>
      <c r="D16" s="9" t="s">
        <v>33</v>
      </c>
      <c r="E16" s="9">
        <v>30</v>
      </c>
      <c r="F16" s="9">
        <v>24</v>
      </c>
      <c r="G16" s="9"/>
      <c r="H16" s="10"/>
      <c r="I16" s="9">
        <v>6</v>
      </c>
      <c r="J16" s="10"/>
      <c r="K16" s="9">
        <v>0</v>
      </c>
      <c r="L16" s="10">
        <f t="shared" si="0"/>
        <v>0</v>
      </c>
      <c r="M16" s="9">
        <v>77</v>
      </c>
      <c r="N16" s="15">
        <v>0.8</v>
      </c>
    </row>
    <row r="17" spans="1:14" s="11" customFormat="1" x14ac:dyDescent="0.25">
      <c r="A17" s="8" t="s">
        <v>41</v>
      </c>
      <c r="B17" s="9" t="s">
        <v>50</v>
      </c>
      <c r="C17" s="9" t="s">
        <v>42</v>
      </c>
      <c r="D17" s="9" t="s">
        <v>33</v>
      </c>
      <c r="E17" s="9">
        <v>35</v>
      </c>
      <c r="F17" s="9">
        <v>30</v>
      </c>
      <c r="G17" s="9"/>
      <c r="H17" s="10"/>
      <c r="I17" s="9">
        <v>5</v>
      </c>
      <c r="J17" s="10"/>
      <c r="K17" s="9">
        <v>0</v>
      </c>
      <c r="L17" s="10">
        <f t="shared" si="0"/>
        <v>0</v>
      </c>
      <c r="M17" s="9">
        <v>85</v>
      </c>
      <c r="N17" s="15">
        <v>0.83</v>
      </c>
    </row>
    <row r="18" spans="1:14" s="11" customFormat="1" ht="25" x14ac:dyDescent="0.25">
      <c r="A18" s="8" t="s">
        <v>43</v>
      </c>
      <c r="B18" s="9" t="s">
        <v>50</v>
      </c>
      <c r="C18" s="9" t="s">
        <v>44</v>
      </c>
      <c r="D18" s="9" t="s">
        <v>33</v>
      </c>
      <c r="E18" s="9">
        <v>25</v>
      </c>
      <c r="F18" s="9">
        <v>23</v>
      </c>
      <c r="G18" s="9"/>
      <c r="H18" s="10"/>
      <c r="I18" s="9">
        <v>2</v>
      </c>
      <c r="J18" s="10"/>
      <c r="K18" s="9">
        <v>0</v>
      </c>
      <c r="L18" s="10">
        <f t="shared" si="0"/>
        <v>0</v>
      </c>
      <c r="M18" s="9">
        <v>91</v>
      </c>
      <c r="N18" s="15">
        <v>0.88</v>
      </c>
    </row>
    <row r="19" spans="1:14" s="11" customFormat="1" x14ac:dyDescent="0.25">
      <c r="A19" s="8" t="s">
        <v>45</v>
      </c>
      <c r="B19" s="9" t="s">
        <v>48</v>
      </c>
      <c r="C19" s="9" t="s">
        <v>46</v>
      </c>
      <c r="D19" s="9" t="s">
        <v>33</v>
      </c>
      <c r="E19" s="9">
        <v>29</v>
      </c>
      <c r="F19" s="9">
        <v>23</v>
      </c>
      <c r="G19" s="9"/>
      <c r="H19" s="10"/>
      <c r="I19" s="9">
        <v>6</v>
      </c>
      <c r="J19" s="10"/>
      <c r="K19" s="9">
        <v>0</v>
      </c>
      <c r="L19" s="10">
        <f t="shared" si="0"/>
        <v>0</v>
      </c>
      <c r="M19" s="9">
        <v>71</v>
      </c>
      <c r="N19" s="15">
        <v>0.68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185</v>
      </c>
      <c r="F28" s="17">
        <f>SUM(F14:F27)</f>
        <v>158</v>
      </c>
      <c r="G28" s="17">
        <f>SUM(G14:G27)</f>
        <v>0</v>
      </c>
      <c r="H28" s="18">
        <f>SUM(F28:G28)/E28</f>
        <v>0.8540540540540541</v>
      </c>
      <c r="I28" s="17">
        <f t="shared" ref="I28" si="1">(E28-SUM(F28:G28))-K28</f>
        <v>27</v>
      </c>
      <c r="J28" s="18">
        <f t="shared" ref="J28" si="2">I28/E28</f>
        <v>0.14594594594594595</v>
      </c>
      <c r="K28" s="17">
        <f>SUM(K14:K27)</f>
        <v>0</v>
      </c>
      <c r="L28" s="18">
        <f t="shared" ref="L28" si="3">K28/E28</f>
        <v>0</v>
      </c>
      <c r="M28" s="17">
        <f>AVERAGE(M14:M27)</f>
        <v>80.833333333333329</v>
      </c>
      <c r="N28" s="19">
        <f>AVERAGE(N14:N27)</f>
        <v>0.80833333333333324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opLeftCell="A31" zoomScale="85" zoomScaleNormal="85" zoomScaleSheetLayoutView="100" workbookViewId="0">
      <selection activeCell="D7" sqref="D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57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FEBRERO-JUNIO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37</v>
      </c>
      <c r="B14" s="9" t="s">
        <v>51</v>
      </c>
      <c r="C14" s="9" t="s">
        <v>38</v>
      </c>
      <c r="D14" s="9" t="s">
        <v>33</v>
      </c>
      <c r="E14" s="9">
        <v>33</v>
      </c>
      <c r="F14" s="9">
        <v>25</v>
      </c>
      <c r="G14" s="9"/>
      <c r="H14" s="10"/>
      <c r="I14" s="9">
        <v>8</v>
      </c>
      <c r="J14" s="10"/>
      <c r="K14" s="9">
        <v>0</v>
      </c>
      <c r="L14" s="10">
        <f t="shared" ref="L14:L19" si="0">K14/E14</f>
        <v>0</v>
      </c>
      <c r="M14" s="9">
        <v>70</v>
      </c>
      <c r="N14" s="15">
        <v>0.75</v>
      </c>
    </row>
    <row r="15" spans="1:14" s="11" customFormat="1" x14ac:dyDescent="0.25">
      <c r="A15" s="8" t="s">
        <v>39</v>
      </c>
      <c r="B15" s="9" t="s">
        <v>51</v>
      </c>
      <c r="C15" s="9" t="s">
        <v>40</v>
      </c>
      <c r="D15" s="9" t="s">
        <v>33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 t="shared" ref="L15:L16" si="1">K15/E15</f>
        <v>0</v>
      </c>
      <c r="M15" s="9">
        <v>90</v>
      </c>
      <c r="N15" s="15">
        <v>0.7</v>
      </c>
    </row>
    <row r="16" spans="1:14" s="11" customFormat="1" x14ac:dyDescent="0.25">
      <c r="A16" s="8" t="s">
        <v>39</v>
      </c>
      <c r="B16" s="9" t="s">
        <v>52</v>
      </c>
      <c r="C16" s="9" t="s">
        <v>40</v>
      </c>
      <c r="D16" s="9" t="s">
        <v>33</v>
      </c>
      <c r="E16" s="9"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91</v>
      </c>
      <c r="N16" s="15">
        <v>0.6</v>
      </c>
    </row>
    <row r="17" spans="1:14" s="11" customFormat="1" x14ac:dyDescent="0.25">
      <c r="A17" s="8" t="s">
        <v>39</v>
      </c>
      <c r="B17" s="9" t="s">
        <v>53</v>
      </c>
      <c r="C17" s="9" t="s">
        <v>40</v>
      </c>
      <c r="D17" s="9" t="s">
        <v>33</v>
      </c>
      <c r="E17" s="9">
        <v>30</v>
      </c>
      <c r="F17" s="9">
        <v>30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100</v>
      </c>
      <c r="N17" s="15">
        <v>1</v>
      </c>
    </row>
    <row r="18" spans="1:14" s="11" customFormat="1" x14ac:dyDescent="0.25">
      <c r="A18" s="8" t="s">
        <v>41</v>
      </c>
      <c r="B18" s="9" t="s">
        <v>54</v>
      </c>
      <c r="C18" s="9" t="s">
        <v>42</v>
      </c>
      <c r="D18" s="9" t="s">
        <v>33</v>
      </c>
      <c r="E18" s="9">
        <v>35</v>
      </c>
      <c r="F18" s="9" t="s">
        <v>55</v>
      </c>
      <c r="G18" s="9"/>
      <c r="H18" s="10"/>
      <c r="I18" s="9" t="s">
        <v>55</v>
      </c>
      <c r="J18" s="10"/>
      <c r="K18" s="9" t="s">
        <v>56</v>
      </c>
      <c r="L18" s="10" t="s">
        <v>55</v>
      </c>
      <c r="M18" s="9" t="s">
        <v>55</v>
      </c>
      <c r="N18" s="15" t="s">
        <v>55</v>
      </c>
    </row>
    <row r="19" spans="1:14" s="11" customFormat="1" ht="25" x14ac:dyDescent="0.25">
      <c r="A19" s="8" t="s">
        <v>43</v>
      </c>
      <c r="B19" s="9" t="s">
        <v>51</v>
      </c>
      <c r="C19" s="9" t="s">
        <v>44</v>
      </c>
      <c r="D19" s="9" t="s">
        <v>33</v>
      </c>
      <c r="E19" s="9">
        <v>25</v>
      </c>
      <c r="F19" s="9">
        <v>23</v>
      </c>
      <c r="G19" s="9"/>
      <c r="H19" s="10"/>
      <c r="I19" s="9">
        <v>2</v>
      </c>
      <c r="J19" s="10"/>
      <c r="K19" s="9">
        <v>0</v>
      </c>
      <c r="L19" s="10">
        <f t="shared" si="0"/>
        <v>0</v>
      </c>
      <c r="M19" s="9">
        <v>90</v>
      </c>
      <c r="N19" s="15">
        <v>0.92</v>
      </c>
    </row>
    <row r="20" spans="1:14" s="11" customFormat="1" ht="25" x14ac:dyDescent="0.25">
      <c r="A20" s="8" t="s">
        <v>43</v>
      </c>
      <c r="B20" s="9" t="s">
        <v>52</v>
      </c>
      <c r="C20" s="9" t="s">
        <v>44</v>
      </c>
      <c r="D20" s="9" t="s">
        <v>33</v>
      </c>
      <c r="E20" s="9">
        <v>25</v>
      </c>
      <c r="F20" s="9">
        <v>23</v>
      </c>
      <c r="G20" s="9"/>
      <c r="H20" s="10"/>
      <c r="I20" s="9">
        <v>2</v>
      </c>
      <c r="J20" s="10"/>
      <c r="K20" s="9">
        <v>0</v>
      </c>
      <c r="L20" s="10">
        <f t="shared" ref="L20" si="2">K20/E20</f>
        <v>0</v>
      </c>
      <c r="M20" s="9">
        <v>92</v>
      </c>
      <c r="N20" s="15">
        <v>0.92</v>
      </c>
    </row>
    <row r="21" spans="1:14" s="11" customFormat="1" x14ac:dyDescent="0.25">
      <c r="A21" s="8" t="s">
        <v>45</v>
      </c>
      <c r="B21" s="9" t="s">
        <v>54</v>
      </c>
      <c r="C21" s="9" t="s">
        <v>46</v>
      </c>
      <c r="D21" s="9" t="s">
        <v>33</v>
      </c>
      <c r="E21" s="9">
        <v>29</v>
      </c>
      <c r="F21" s="9" t="s">
        <v>55</v>
      </c>
      <c r="G21" s="9"/>
      <c r="H21" s="10"/>
      <c r="I21" s="9" t="s">
        <v>55</v>
      </c>
      <c r="J21" s="10"/>
      <c r="K21" s="9" t="s">
        <v>56</v>
      </c>
      <c r="L21" s="10" t="s">
        <v>55</v>
      </c>
      <c r="M21" s="9" t="s">
        <v>55</v>
      </c>
      <c r="N21" s="15" t="s">
        <v>55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237</v>
      </c>
      <c r="F30" s="17">
        <f>SUM(F14:F29)</f>
        <v>161</v>
      </c>
      <c r="G30" s="17">
        <f>SUM(G14:G29)</f>
        <v>0</v>
      </c>
      <c r="H30" s="18">
        <f>SUM(F30:G30)/E30</f>
        <v>0.67932489451476796</v>
      </c>
      <c r="I30" s="17">
        <f t="shared" ref="I30" si="3">(E30-SUM(F30:G30))-K30</f>
        <v>76</v>
      </c>
      <c r="J30" s="18">
        <f t="shared" ref="J30" si="4">I30/E30</f>
        <v>0.32067510548523209</v>
      </c>
      <c r="K30" s="17">
        <f>SUM(K14:K29)</f>
        <v>0</v>
      </c>
      <c r="L30" s="18">
        <f t="shared" ref="L30" si="5">K30/E30</f>
        <v>0</v>
      </c>
      <c r="M30" s="17">
        <f>AVERAGE(M14:M29)</f>
        <v>88.833333333333329</v>
      </c>
      <c r="N30" s="19">
        <f>AVERAGE(N14:N29)</f>
        <v>0.81499999999999995</v>
      </c>
    </row>
    <row r="32" spans="1:14" ht="120" customHeight="1" x14ac:dyDescent="0.25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5">
      <c r="A34" s="12"/>
    </row>
    <row r="35" spans="1:10" ht="13" x14ac:dyDescent="0.3">
      <c r="B35" s="40" t="s">
        <v>27</v>
      </c>
      <c r="C35" s="40"/>
      <c r="D35" s="40"/>
      <c r="G35" s="25" t="s">
        <v>28</v>
      </c>
      <c r="H35" s="25"/>
      <c r="I35" s="25"/>
      <c r="J35" s="25"/>
    </row>
    <row r="36" spans="1:10" ht="62.25" customHeight="1" x14ac:dyDescent="0.25">
      <c r="B36" s="41"/>
      <c r="C36" s="41"/>
      <c r="D36" s="41"/>
      <c r="G36" s="37"/>
      <c r="H36" s="37"/>
      <c r="I36" s="37"/>
      <c r="J36" s="37"/>
    </row>
    <row r="37" spans="1:10" hidden="1" x14ac:dyDescent="0.25">
      <c r="A37" s="42" t="e">
        <v>#REF!</v>
      </c>
      <c r="B37" s="42"/>
      <c r="C37" s="6"/>
      <c r="E37" s="42"/>
      <c r="F37" s="42"/>
      <c r="G37" s="42"/>
      <c r="H37" s="42"/>
    </row>
    <row r="38" spans="1:10" hidden="1" x14ac:dyDescent="0.25"/>
    <row r="39" spans="1:10" ht="45" customHeight="1" x14ac:dyDescent="0.25">
      <c r="B39" s="43" t="str">
        <f>B10</f>
        <v>DADE. ASAHI NEGRETE ANOTA</v>
      </c>
      <c r="C39" s="43"/>
      <c r="D39" s="43"/>
      <c r="E39" s="13"/>
      <c r="F39" s="13"/>
      <c r="G39" s="43"/>
      <c r="H39" s="43"/>
      <c r="I39" s="43"/>
      <c r="J39" s="43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O11" sqref="O11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81640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FEBRERO-JUNIO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INVESTIGACION DE OPERACIONES</v>
      </c>
      <c r="B14" s="9" t="s">
        <v>18</v>
      </c>
      <c r="C14" s="9" t="str">
        <f>'1'!C14</f>
        <v>407 A</v>
      </c>
      <c r="D14" s="9" t="str">
        <f>'1'!D14</f>
        <v>IGEM</v>
      </c>
      <c r="E14" s="9">
        <v>33</v>
      </c>
      <c r="F14" s="9">
        <v>11</v>
      </c>
      <c r="G14" s="9">
        <v>21</v>
      </c>
      <c r="H14" s="10">
        <v>0.97</v>
      </c>
      <c r="I14" s="9">
        <f t="shared" ref="I14:I28" si="0">(E14-SUM(F14:G14))-K14</f>
        <v>1</v>
      </c>
      <c r="J14" s="10">
        <f t="shared" ref="J14:J28" si="1">I14/E14</f>
        <v>3.0303030303030304E-2</v>
      </c>
      <c r="K14" s="9">
        <v>0</v>
      </c>
      <c r="L14" s="10">
        <f t="shared" ref="L14:L28" si="2">K14/E14</f>
        <v>0</v>
      </c>
      <c r="M14" s="9">
        <v>86</v>
      </c>
      <c r="N14" s="15">
        <v>0.64</v>
      </c>
    </row>
    <row r="15" spans="1:14" s="11" customFormat="1" x14ac:dyDescent="0.25">
      <c r="A15" s="9" t="str">
        <f>'1'!A15</f>
        <v>PLAN DE NEGOCIOS</v>
      </c>
      <c r="B15" s="9" t="s">
        <v>18</v>
      </c>
      <c r="C15" s="9" t="str">
        <f>'1'!C15</f>
        <v>807 A</v>
      </c>
      <c r="D15" s="9" t="str">
        <f>'1'!D15</f>
        <v>IGEM</v>
      </c>
      <c r="E15" s="9">
        <f>'1'!E15</f>
        <v>30</v>
      </c>
      <c r="F15" s="9">
        <v>23</v>
      </c>
      <c r="G15" s="9">
        <v>7</v>
      </c>
      <c r="H15" s="10"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96</v>
      </c>
      <c r="N15" s="15">
        <v>0.53</v>
      </c>
    </row>
    <row r="16" spans="1:14" s="11" customFormat="1" x14ac:dyDescent="0.25">
      <c r="A16" s="9" t="str">
        <f>'1'!A16</f>
        <v>LEGISLACION LABORAL</v>
      </c>
      <c r="B16" s="9" t="s">
        <v>18</v>
      </c>
      <c r="C16" s="9" t="str">
        <f>'1'!C16</f>
        <v>207 A</v>
      </c>
      <c r="D16" s="9" t="str">
        <f>'1'!D16</f>
        <v>IGEM</v>
      </c>
      <c r="E16" s="9">
        <f>'1'!E16</f>
        <v>35</v>
      </c>
      <c r="F16" s="9">
        <v>24</v>
      </c>
      <c r="G16" s="9">
        <v>7</v>
      </c>
      <c r="H16" s="10">
        <v>0.89</v>
      </c>
      <c r="I16" s="9">
        <f t="shared" si="0"/>
        <v>4</v>
      </c>
      <c r="J16" s="10">
        <f t="shared" si="1"/>
        <v>0.11428571428571428</v>
      </c>
      <c r="K16" s="9">
        <v>0</v>
      </c>
      <c r="L16" s="10">
        <f t="shared" si="2"/>
        <v>0</v>
      </c>
      <c r="M16" s="9">
        <v>83</v>
      </c>
      <c r="N16" s="15">
        <v>0.86</v>
      </c>
    </row>
    <row r="17" spans="1:14" s="11" customFormat="1" x14ac:dyDescent="0.25">
      <c r="A17" s="9" t="str">
        <f>'1'!A18</f>
        <v>INGENIERIA ECONOMICA</v>
      </c>
      <c r="B17" s="9" t="s">
        <v>18</v>
      </c>
      <c r="C17" s="9" t="str">
        <f>'1'!C18</f>
        <v>407 B</v>
      </c>
      <c r="D17" s="9" t="str">
        <f>'1'!D18</f>
        <v>IGEM</v>
      </c>
      <c r="E17" s="9">
        <f>'1'!E18</f>
        <v>29</v>
      </c>
      <c r="F17" s="9">
        <v>19</v>
      </c>
      <c r="G17" s="9">
        <v>9</v>
      </c>
      <c r="H17" s="10">
        <v>0.97</v>
      </c>
      <c r="I17" s="9">
        <f t="shared" si="0"/>
        <v>1</v>
      </c>
      <c r="J17" s="10">
        <f t="shared" si="1"/>
        <v>3.4482758620689655E-2</v>
      </c>
      <c r="K17" s="9">
        <v>0</v>
      </c>
      <c r="L17" s="10">
        <f t="shared" si="2"/>
        <v>0</v>
      </c>
      <c r="M17" s="9">
        <v>85</v>
      </c>
      <c r="N17" s="15">
        <v>0.66</v>
      </c>
    </row>
    <row r="18" spans="1:14" s="11" customFormat="1" ht="25" x14ac:dyDescent="0.25">
      <c r="A18" s="9" t="s">
        <v>43</v>
      </c>
      <c r="B18" s="9" t="s">
        <v>18</v>
      </c>
      <c r="C18" s="9" t="s">
        <v>44</v>
      </c>
      <c r="D18" s="9" t="s">
        <v>33</v>
      </c>
      <c r="E18" s="9">
        <v>25</v>
      </c>
      <c r="F18" s="9">
        <v>23</v>
      </c>
      <c r="G18" s="9">
        <v>0</v>
      </c>
      <c r="H18" s="10">
        <v>0.92</v>
      </c>
      <c r="I18" s="9">
        <v>2</v>
      </c>
      <c r="J18" s="10">
        <v>0.08</v>
      </c>
      <c r="K18" s="9">
        <v>0</v>
      </c>
      <c r="L18" s="10">
        <v>0</v>
      </c>
      <c r="M18" s="9">
        <v>91</v>
      </c>
      <c r="N18" s="15">
        <v>0.92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152</v>
      </c>
      <c r="F28" s="17">
        <f>SUM(F14:F27)</f>
        <v>100</v>
      </c>
      <c r="G28" s="17">
        <f>SUM(G14:G27)</f>
        <v>44</v>
      </c>
      <c r="H28" s="18">
        <f>SUM(F28:G28)/E28</f>
        <v>0.94736842105263153</v>
      </c>
      <c r="I28" s="17">
        <f t="shared" si="0"/>
        <v>8</v>
      </c>
      <c r="J28" s="18">
        <f t="shared" si="1"/>
        <v>5.2631578947368418E-2</v>
      </c>
      <c r="K28" s="17">
        <f>SUM(K14:K27)</f>
        <v>0</v>
      </c>
      <c r="L28" s="18">
        <f t="shared" si="2"/>
        <v>0</v>
      </c>
      <c r="M28" s="17">
        <f>AVERAGE(M14:M27)</f>
        <v>88.2</v>
      </c>
      <c r="N28" s="19">
        <f>AVERAGE(N14:N27)</f>
        <v>0.72199999999999998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4" t="s">
        <v>58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2024-06-14T20:02:46Z</dcterms:modified>
  <cp:category/>
  <cp:contentStatus/>
</cp:coreProperties>
</file>