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'1'!$A$1:$N$39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0" l="1"/>
  <c r="L16" i="10"/>
  <c r="L15" i="10"/>
  <c r="L19" i="10" l="1"/>
  <c r="L17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3" i="22"/>
  <c r="J23" i="22" s="1"/>
  <c r="H21" i="22"/>
  <c r="L15" i="22"/>
  <c r="I15" i="22"/>
  <c r="J15" i="22" s="1"/>
  <c r="H15" i="22"/>
  <c r="B39" i="10"/>
  <c r="N30" i="10"/>
  <c r="M30" i="10"/>
  <c r="K30" i="10"/>
  <c r="G30" i="10"/>
  <c r="F30" i="10"/>
  <c r="E30" i="10"/>
  <c r="H16" i="22" l="1"/>
  <c r="I24" i="22"/>
  <c r="J24" i="22" s="1"/>
  <c r="L19" i="22"/>
  <c r="H27" i="22"/>
  <c r="L20" i="22"/>
  <c r="L24" i="22"/>
  <c r="I19" i="22"/>
  <c r="J19" i="22" s="1"/>
  <c r="H23" i="22"/>
  <c r="L25" i="22"/>
  <c r="I20" i="22"/>
  <c r="J20" i="22" s="1"/>
  <c r="L21" i="22"/>
  <c r="I25" i="22"/>
  <c r="J25" i="22" s="1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0" i="10"/>
  <c r="L30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<sst xmlns="http://schemas.openxmlformats.org/spreadsheetml/2006/main" count="160" uniqueCount="48">
  <si>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</si>
  <si>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</si>
  <si>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</si>
  <si>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</si>
  <si>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</si>
  <si>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</si>
  <si>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</si>
  <si>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</si>
  <si>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</si>
  <si>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</si>
  <si>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</si>
  <si>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</si>
  <si>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</si>
  <si>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</si>
  <si>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</si>
  <si>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</si>
  <si>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</si>
  <si>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</si>
  <si>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</si>
  <si>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</si>
  <si>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</si>
  <si>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</si>
  <si>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</si>
  <si>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</si>
  <si>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</si>
  <si>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</si>
  <si>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</si>
  <si>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</si>
  <si>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</si>
  <si>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</si>
  <si>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</si>
  <si>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</si>
  <si>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</si>
  <si>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</si>
  <si>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</si>
  <si>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</si>
  <si>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SENSORES, PROCESADORES Y DISPOSITIVOS REGULADOS</t>
  </si>
  <si>
    <t>ESTEBAN DOMÍNGUEZ FISCAL</t>
  </si>
  <si>
    <t>FEB - JUN 2024</t>
  </si>
  <si>
    <t>FUNDAMENTOS DE ROBOTICA</t>
  </si>
  <si>
    <t>CONTROLADORES LOGICOS PROGRAMABLES</t>
  </si>
  <si>
    <t>ELECTRICIDAD Y ELECTRONICA INDUSTRIAL</t>
  </si>
  <si>
    <t>802A</t>
  </si>
  <si>
    <t>802B</t>
  </si>
  <si>
    <t>201A</t>
  </si>
  <si>
    <t>ARRAS</t>
  </si>
  <si>
    <t>IIND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</si>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</sst>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10" zoomScale="120" zoomScaleNormal="120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4</v>
      </c>
      <c r="E8" s="5">
        <v>5</v>
      </c>
      <c r="G8" s="4" t="s">
        <v>5</v>
      </c>
      <c r="H8" s="5">
        <v>4</v>
      </c>
      <c r="I8" s="34" t="s">
        <v>6</v>
      </c>
      <c r="J8" s="34"/>
      <c r="K8" s="34"/>
      <c r="L8" s="35" t="s">
        <v>38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>
        <v>3</v>
      </c>
      <c r="C14" s="9" t="s">
        <v>42</v>
      </c>
      <c r="D14" s="9" t="s">
        <v>32</v>
      </c>
      <c r="E14" s="9">
        <v>13</v>
      </c>
      <c r="F14" s="9">
        <v>13</v>
      </c>
      <c r="G14" s="9"/>
      <c r="H14" s="10"/>
      <c r="I14" s="9">
        <v>0</v>
      </c>
      <c r="J14" s="10"/>
      <c r="K14" s="9">
        <v>0</v>
      </c>
      <c r="L14" s="10">
        <f t="shared" ref="L14:L20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39</v>
      </c>
      <c r="B15" s="9">
        <v>4</v>
      </c>
      <c r="C15" s="9" t="s">
        <v>42</v>
      </c>
      <c r="D15" s="9" t="s">
        <v>32</v>
      </c>
      <c r="E15" s="9">
        <v>13</v>
      </c>
      <c r="F15" s="9">
        <v>13</v>
      </c>
      <c r="G15" s="9"/>
      <c r="H15" s="10"/>
      <c r="I15" s="9">
        <v>0</v>
      </c>
      <c r="J15" s="10"/>
      <c r="K15" s="9">
        <v>0</v>
      </c>
      <c r="L15" s="10">
        <f t="shared" ref="L15:L16" si="1">K15/E15</f>
        <v>0</v>
      </c>
      <c r="M15" s="9">
        <v>70</v>
      </c>
      <c r="N15" s="15">
        <v>1</v>
      </c>
    </row>
    <row r="16" spans="1:14" s="11" customFormat="1" ht="25.5" x14ac:dyDescent="0.2">
      <c r="A16" s="8" t="s">
        <v>40</v>
      </c>
      <c r="B16" s="9">
        <v>3</v>
      </c>
      <c r="C16" s="9" t="s">
        <v>42</v>
      </c>
      <c r="D16" s="9" t="s">
        <v>32</v>
      </c>
      <c r="E16" s="9"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1</v>
      </c>
    </row>
    <row r="17" spans="1:14" s="11" customFormat="1" ht="25.5" x14ac:dyDescent="0.2">
      <c r="A17" s="8" t="s">
        <v>40</v>
      </c>
      <c r="B17" s="9">
        <v>4</v>
      </c>
      <c r="C17" s="9" t="s">
        <v>42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77</v>
      </c>
      <c r="N17" s="15">
        <v>1</v>
      </c>
    </row>
    <row r="18" spans="1:14" s="11" customFormat="1" ht="25.5" x14ac:dyDescent="0.2">
      <c r="A18" s="8" t="s">
        <v>40</v>
      </c>
      <c r="B18" s="9">
        <v>3</v>
      </c>
      <c r="C18" s="9" t="s">
        <v>43</v>
      </c>
      <c r="D18" s="9" t="s">
        <v>35</v>
      </c>
      <c r="E18" s="9">
        <v>12</v>
      </c>
      <c r="F18" s="9">
        <v>12</v>
      </c>
      <c r="G18" s="9"/>
      <c r="H18" s="10"/>
      <c r="I18" s="9">
        <v>0</v>
      </c>
      <c r="J18" s="10"/>
      <c r="K18" s="9">
        <v>0</v>
      </c>
      <c r="L18" s="10">
        <f t="shared" ref="L18" si="2">K18/E18</f>
        <v>0</v>
      </c>
      <c r="M18" s="9">
        <v>80</v>
      </c>
      <c r="N18" s="15">
        <v>1</v>
      </c>
    </row>
    <row r="19" spans="1:14" s="11" customFormat="1" ht="25.5" x14ac:dyDescent="0.2">
      <c r="A19" s="8" t="s">
        <v>40</v>
      </c>
      <c r="B19" s="9">
        <v>4</v>
      </c>
      <c r="C19" s="9" t="s">
        <v>43</v>
      </c>
      <c r="D19" s="9" t="s">
        <v>35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80</v>
      </c>
      <c r="N19" s="15">
        <v>1</v>
      </c>
    </row>
    <row r="20" spans="1:14" s="11" customFormat="1" ht="25.5" x14ac:dyDescent="0.2">
      <c r="A20" s="8" t="s">
        <v>41</v>
      </c>
      <c r="B20" s="9">
        <v>2</v>
      </c>
      <c r="C20" s="9" t="s">
        <v>44</v>
      </c>
      <c r="D20" s="9" t="s">
        <v>46</v>
      </c>
      <c r="E20" s="9">
        <v>26</v>
      </c>
      <c r="F20" s="9">
        <v>10</v>
      </c>
      <c r="G20" s="9"/>
      <c r="H20" s="10"/>
      <c r="I20" s="9">
        <v>16</v>
      </c>
      <c r="J20" s="10"/>
      <c r="K20" s="9">
        <v>0</v>
      </c>
      <c r="L20" s="10">
        <v>0</v>
      </c>
      <c r="M20" s="9">
        <v>31</v>
      </c>
      <c r="N20" s="15">
        <v>0.38</v>
      </c>
    </row>
    <row r="21" spans="1:14" s="11" customFormat="1" ht="25.5" x14ac:dyDescent="0.2">
      <c r="A21" s="8" t="s">
        <v>41</v>
      </c>
      <c r="B21" s="9">
        <v>3</v>
      </c>
      <c r="C21" s="9" t="s">
        <v>44</v>
      </c>
      <c r="D21" s="9" t="s">
        <v>46</v>
      </c>
      <c r="E21" s="9">
        <v>26</v>
      </c>
      <c r="F21" s="9">
        <v>24</v>
      </c>
      <c r="G21" s="9"/>
      <c r="H21" s="10"/>
      <c r="I21" s="9">
        <v>2</v>
      </c>
      <c r="J21" s="10"/>
      <c r="K21" s="9">
        <v>0</v>
      </c>
      <c r="L21" s="10">
        <v>0</v>
      </c>
      <c r="M21" s="9">
        <v>79</v>
      </c>
      <c r="N21" s="15">
        <v>0.92</v>
      </c>
    </row>
    <row r="22" spans="1:14" s="11" customFormat="1" ht="25.5" x14ac:dyDescent="0.2">
      <c r="A22" s="8" t="s">
        <v>36</v>
      </c>
      <c r="B22" s="9" t="s">
        <v>47</v>
      </c>
      <c r="C22" s="9" t="s">
        <v>45</v>
      </c>
      <c r="D22" s="9" t="s">
        <v>32</v>
      </c>
      <c r="E22" s="9">
        <v>2</v>
      </c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130</v>
      </c>
      <c r="F30" s="17">
        <f>SUM(F14:F29)</f>
        <v>110</v>
      </c>
      <c r="G30" s="17">
        <f>SUM(G14:G29)</f>
        <v>0</v>
      </c>
      <c r="H30" s="18"/>
      <c r="I30" s="17">
        <f t="shared" ref="I30" si="3">(E30-SUM(F30:G30))-K30</f>
        <v>20</v>
      </c>
      <c r="J30" s="18"/>
      <c r="K30" s="17">
        <f>SUM(K14:K29)</f>
        <v>0</v>
      </c>
      <c r="L30" s="18">
        <f t="shared" ref="L30" si="4">K30/E30</f>
        <v>0</v>
      </c>
      <c r="M30" s="17">
        <f>AVERAGE(M14:M29)</f>
        <v>70.5</v>
      </c>
      <c r="N30" s="19">
        <f>AVERAGE(N14:N29)</f>
        <v>0.91249999999999998</v>
      </c>
    </row>
    <row r="32" spans="1:14" ht="120" customHeight="1" x14ac:dyDescent="0.2">
      <c r="A32" s="31" t="s">
        <v>25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38" t="s">
        <v>26</v>
      </c>
      <c r="C35" s="38"/>
      <c r="D35" s="38"/>
      <c r="G35" s="23" t="s">
        <v>27</v>
      </c>
      <c r="H35" s="23"/>
      <c r="I35" s="23"/>
      <c r="J35" s="23"/>
    </row>
    <row r="36" spans="1:10" ht="62.25" customHeight="1" x14ac:dyDescent="0.2">
      <c r="B36" s="39"/>
      <c r="C36" s="39"/>
      <c r="D36" s="39"/>
      <c r="G36" s="35"/>
      <c r="H36" s="35"/>
      <c r="I36" s="35"/>
      <c r="J36" s="35"/>
    </row>
    <row r="37" spans="1:10" hidden="1" x14ac:dyDescent="0.2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"/>
    <row r="39" spans="1:10" ht="45" customHeight="1" x14ac:dyDescent="0.2">
      <c r="B39" s="41" t="str">
        <f>B10</f>
        <v>ROBERTO VALENCIA BENITEZ</v>
      </c>
      <c r="C39" s="41"/>
      <c r="D39" s="41"/>
      <c r="E39" s="13"/>
      <c r="F39" s="13"/>
      <c r="G39" s="41" t="s">
        <v>37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K12:K13"/>
    <mergeCell ref="L12:L13"/>
    <mergeCell ref="B35:D35"/>
    <mergeCell ref="G35:J35"/>
    <mergeCell ref="B36:D36"/>
    <mergeCell ref="G36:J36"/>
    <mergeCell ref="M12:M13"/>
    <mergeCell ref="N12:N13"/>
    <mergeCell ref="A32:N3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 - JUN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ROBOTICA</v>
      </c>
      <c r="B14" s="9" t="s">
        <v>29</v>
      </c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'1'!A19</f>
        <v>CONTROLADORES LOGICOS PROGRAMABLES</v>
      </c>
      <c r="B16" s="9"/>
      <c r="C16" s="9" t="str">
        <f>'1'!C19</f>
        <v>802B</v>
      </c>
      <c r="D16" s="9" t="str">
        <f>'1'!D19</f>
        <v>IINF</v>
      </c>
      <c r="E16" s="9">
        <f>'1'!E19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ELECTRICIDAD Y ELECTRONICA INDUSTRIAL</v>
      </c>
      <c r="B17" s="9"/>
      <c r="C17" s="9" t="str">
        <f>'1'!C21</f>
        <v>201A</v>
      </c>
      <c r="D17" s="9" t="str">
        <f>'1'!D21</f>
        <v>IIND</v>
      </c>
      <c r="E17" s="9">
        <f>'1'!E21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ARRAS</v>
      </c>
      <c r="D18" s="9" t="str">
        <f>'1'!D22</f>
        <v>IEME</v>
      </c>
      <c r="E18" s="9">
        <f>'1'!E22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 - JUN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CONTROLADORES LOGICOS PROGRAMABLES</v>
      </c>
      <c r="B15" s="9"/>
      <c r="C15" s="9" t="str">
        <f>'1'!C17</f>
        <v>802A</v>
      </c>
      <c r="D15" s="9" t="str">
        <f>'1'!D17</f>
        <v>IEME</v>
      </c>
      <c r="E15" s="9">
        <f>'1'!E17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CONTROLADORES LOGICOS PROGRAMABLES</v>
      </c>
      <c r="B16" s="9"/>
      <c r="C16" s="9" t="str">
        <f>'1'!C19</f>
        <v>802B</v>
      </c>
      <c r="D16" s="9" t="str">
        <f>'1'!D19</f>
        <v>IINF</v>
      </c>
      <c r="E16" s="9">
        <f>'1'!E19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ELECTRICIDAD Y ELECTRONICA INDUSTRIAL</v>
      </c>
      <c r="B17" s="9"/>
      <c r="C17" s="9" t="str">
        <f>'1'!C21</f>
        <v>201A</v>
      </c>
      <c r="D17" s="9" t="str">
        <f>'1'!D21</f>
        <v>IIND</v>
      </c>
      <c r="E17" s="9">
        <f>'1'!E21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ARRAS</v>
      </c>
      <c r="D18" s="9" t="str">
        <f>'1'!D22</f>
        <v>IEME</v>
      </c>
      <c r="E18" s="9">
        <f>'1'!E22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 - JUN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CONTROLADORES LOGICOS PROGRAMABLES</v>
      </c>
      <c r="B15" s="9"/>
      <c r="C15" s="9" t="str">
        <f>'1'!C17</f>
        <v>802A</v>
      </c>
      <c r="D15" s="9" t="str">
        <f>'1'!D17</f>
        <v>IEME</v>
      </c>
      <c r="E15" s="9">
        <f>'1'!E17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CONTROLADORES LOGICOS PROGRAMABLES</v>
      </c>
      <c r="B16" s="9"/>
      <c r="C16" s="9" t="str">
        <f>'1'!C19</f>
        <v>802B</v>
      </c>
      <c r="D16" s="9" t="str">
        <f>'1'!D19</f>
        <v>IINF</v>
      </c>
      <c r="E16" s="9">
        <f>'1'!E19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ELECTRICIDAD Y ELECTRONICA INDUSTRIAL</v>
      </c>
      <c r="B17" s="9"/>
      <c r="C17" s="9" t="str">
        <f>'1'!C21</f>
        <v>201A</v>
      </c>
      <c r="D17" s="9" t="str">
        <f>'1'!D21</f>
        <v>IIND</v>
      </c>
      <c r="E17" s="9">
        <f>'1'!E21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ARRAS</v>
      </c>
      <c r="D18" s="9" t="str">
        <f>'1'!D22</f>
        <v>IEME</v>
      </c>
      <c r="E18" s="9">
        <f>'1'!E22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2024-05-27T20:14:59Z</dcterms:modified>
  <cp:category/>
  <cp:contentStatus/>
</cp:coreProperties>
</file>