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'1'!$A$1:$N$39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0" l="1"/>
  <c r="L16" i="10"/>
  <c r="L15" i="10"/>
  <c r="L19" i="10" l="1"/>
  <c r="L17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3" i="22"/>
  <c r="J23" i="22" s="1"/>
  <c r="H21" i="22"/>
  <c r="L15" i="22"/>
  <c r="I15" i="22"/>
  <c r="J15" i="22" s="1"/>
  <c r="H15" i="22"/>
  <c r="B39" i="10"/>
  <c r="N30" i="10"/>
  <c r="M30" i="10"/>
  <c r="K30" i="10"/>
  <c r="G30" i="10"/>
  <c r="F30" i="10"/>
  <c r="E30" i="10"/>
  <c r="H16" i="22" l="1"/>
  <c r="I24" i="22"/>
  <c r="J24" i="22" s="1"/>
  <c r="L19" i="22"/>
  <c r="H27" i="22"/>
  <c r="L20" i="22"/>
  <c r="L24" i="22"/>
  <c r="I19" i="22"/>
  <c r="J19" i="22" s="1"/>
  <c r="H23" i="22"/>
  <c r="L25" i="22"/>
  <c r="I20" i="22"/>
  <c r="J20" i="22" s="1"/>
  <c r="L21" i="22"/>
  <c r="I25" i="22"/>
  <c r="J25" i="22" s="1"/>
  <c r="L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30" i="10"/>
  <c r="L30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<sst xmlns="http://schemas.openxmlformats.org/spreadsheetml/2006/main" count="160" uniqueCount="48">
  <si>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</si>
  <si>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</si>
  <si>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</si>
  <si>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</si>
  <si>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</si>
  <si>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</si>
  <si>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</si>
  <si>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</si>
  <si>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</si>
  <si>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</si>
  <si>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</si>
  <si>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</si>
  <si>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</si>
  <si>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</si>
  <si>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</si>
  <si>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</si>
  <si>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</si>
  <si>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</si>
  <si>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</si>
  <si>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</si>
  <si>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</si>
  <si>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</si>
  <si>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</si>
  <si>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</si>
  <si>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</si>
  <si>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</si>
  <si>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</si>
  <si>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</si>
  <si>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</si>
  <si>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</si>
  <si>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</si>
  <si>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</si>
  <si>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</si>
  <si>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</si>
  <si>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</si>
  <si>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IINF</t>
  </si>
  <si>
    <t>SENSORES, PROCESADORES Y DISPOSITIVOS REGULADOS</t>
  </si>
  <si>
    <t>ESTEBAN DOMÍNGUEZ FISCAL</t>
  </si>
  <si>
    <t>FEB - JUN 2024</t>
  </si>
  <si>
    <t>FUNDAMENTOS DE ROBOTICA</t>
  </si>
  <si>
    <t>CONTROLADORES LOGICOS PROGRAMABLES</t>
  </si>
  <si>
    <t>ELECTRICIDAD Y ELECTRONICA INDUSTRIAL</t>
  </si>
  <si>
    <t>802A</t>
  </si>
  <si>
    <t>802B</t>
  </si>
  <si>
    <t>201A</t>
  </si>
  <si>
    <t>ARRAS</t>
  </si>
  <si>
    <t>IIND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</si>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</sst>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9"/>
  <sheetViews>
    <sheetView tabSelected="1" topLeftCell="A10" zoomScale="120" zoomScaleNormal="120" zoomScaleSheetLayoutView="100" workbookViewId="0">
      <selection activeCell="F21" sqref="F21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2</v>
      </c>
      <c r="C8" s="35"/>
      <c r="D8" s="14" t="s">
        <v>4</v>
      </c>
      <c r="E8" s="5">
        <v>5</v>
      </c>
      <c r="G8" s="4" t="s">
        <v>5</v>
      </c>
      <c r="H8" s="5">
        <v>4</v>
      </c>
      <c r="I8" s="34" t="s">
        <v>6</v>
      </c>
      <c r="J8" s="34"/>
      <c r="K8" s="34"/>
      <c r="L8" s="35" t="s">
        <v>38</v>
      </c>
      <c r="M8" s="35"/>
      <c r="N8" s="35"/>
    </row>
    <row r="10" spans="1:14" x14ac:dyDescent="0.2">
      <c r="A10" s="4" t="s">
        <v>7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39</v>
      </c>
      <c r="B14" s="9">
        <v>3</v>
      </c>
      <c r="C14" s="9" t="s">
        <v>42</v>
      </c>
      <c r="D14" s="9" t="s">
        <v>32</v>
      </c>
      <c r="E14" s="9">
        <v>13</v>
      </c>
      <c r="F14" s="9">
        <v>13</v>
      </c>
      <c r="G14" s="9"/>
      <c r="H14" s="10"/>
      <c r="I14" s="9">
        <v>0</v>
      </c>
      <c r="J14" s="10"/>
      <c r="K14" s="9">
        <v>0</v>
      </c>
      <c r="L14" s="10">
        <f t="shared" ref="L14:L20" si="0">K14/E14</f>
        <v>0</v>
      </c>
      <c r="M14" s="9">
        <v>70</v>
      </c>
      <c r="N14" s="15">
        <v>1</v>
      </c>
    </row>
    <row r="15" spans="1:14" s="11" customFormat="1" x14ac:dyDescent="0.2">
      <c r="A15" s="8" t="s">
        <v>39</v>
      </c>
      <c r="B15" s="9">
        <v>4</v>
      </c>
      <c r="C15" s="9" t="s">
        <v>42</v>
      </c>
      <c r="D15" s="9" t="s">
        <v>32</v>
      </c>
      <c r="E15" s="9">
        <v>13</v>
      </c>
      <c r="F15" s="9">
        <v>13</v>
      </c>
      <c r="G15" s="9"/>
      <c r="H15" s="10"/>
      <c r="I15" s="9">
        <v>0</v>
      </c>
      <c r="J15" s="10"/>
      <c r="K15" s="9">
        <v>0</v>
      </c>
      <c r="L15" s="10">
        <f t="shared" ref="L15:L16" si="1">K15/E15</f>
        <v>0</v>
      </c>
      <c r="M15" s="9">
        <v>70</v>
      </c>
      <c r="N15" s="15">
        <v>1</v>
      </c>
    </row>
    <row r="16" spans="1:14" s="11" customFormat="1" ht="25.5" x14ac:dyDescent="0.2">
      <c r="A16" s="8" t="s">
        <v>40</v>
      </c>
      <c r="B16" s="9">
        <v>3</v>
      </c>
      <c r="C16" s="9" t="s">
        <v>42</v>
      </c>
      <c r="D16" s="9" t="s">
        <v>32</v>
      </c>
      <c r="E16" s="9">
        <v>13</v>
      </c>
      <c r="F16" s="9">
        <v>13</v>
      </c>
      <c r="G16" s="9"/>
      <c r="H16" s="10"/>
      <c r="I16" s="9">
        <v>0</v>
      </c>
      <c r="J16" s="10"/>
      <c r="K16" s="9">
        <v>0</v>
      </c>
      <c r="L16" s="10">
        <f t="shared" si="1"/>
        <v>0</v>
      </c>
      <c r="M16" s="9">
        <v>77</v>
      </c>
      <c r="N16" s="15">
        <v>1</v>
      </c>
    </row>
    <row r="17" spans="1:14" s="11" customFormat="1" ht="25.5" x14ac:dyDescent="0.2">
      <c r="A17" s="8" t="s">
        <v>40</v>
      </c>
      <c r="B17" s="9">
        <v>4</v>
      </c>
      <c r="C17" s="9" t="s">
        <v>42</v>
      </c>
      <c r="D17" s="9" t="s">
        <v>32</v>
      </c>
      <c r="E17" s="9">
        <v>13</v>
      </c>
      <c r="F17" s="9">
        <v>13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77</v>
      </c>
      <c r="N17" s="15">
        <v>1</v>
      </c>
    </row>
    <row r="18" spans="1:14" s="11" customFormat="1" ht="25.5" x14ac:dyDescent="0.2">
      <c r="A18" s="8" t="s">
        <v>40</v>
      </c>
      <c r="B18" s="9">
        <v>3</v>
      </c>
      <c r="C18" s="9" t="s">
        <v>43</v>
      </c>
      <c r="D18" s="9" t="s">
        <v>35</v>
      </c>
      <c r="E18" s="9">
        <v>12</v>
      </c>
      <c r="F18" s="9">
        <v>12</v>
      </c>
      <c r="G18" s="9"/>
      <c r="H18" s="10"/>
      <c r="I18" s="9">
        <v>0</v>
      </c>
      <c r="J18" s="10"/>
      <c r="K18" s="9">
        <v>0</v>
      </c>
      <c r="L18" s="10">
        <f t="shared" ref="L18" si="2">K18/E18</f>
        <v>0</v>
      </c>
      <c r="M18" s="9">
        <v>80</v>
      </c>
      <c r="N18" s="15">
        <v>1</v>
      </c>
    </row>
    <row r="19" spans="1:14" s="11" customFormat="1" ht="25.5" x14ac:dyDescent="0.2">
      <c r="A19" s="8" t="s">
        <v>40</v>
      </c>
      <c r="B19" s="9">
        <v>4</v>
      </c>
      <c r="C19" s="9" t="s">
        <v>43</v>
      </c>
      <c r="D19" s="9" t="s">
        <v>35</v>
      </c>
      <c r="E19" s="9">
        <v>12</v>
      </c>
      <c r="F19" s="9">
        <v>12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80</v>
      </c>
      <c r="N19" s="15">
        <v>1</v>
      </c>
    </row>
    <row r="20" spans="1:14" s="11" customFormat="1" ht="25.5" x14ac:dyDescent="0.2">
      <c r="A20" s="8" t="s">
        <v>41</v>
      </c>
      <c r="B20" s="9">
        <v>2</v>
      </c>
      <c r="C20" s="9" t="s">
        <v>44</v>
      </c>
      <c r="D20" s="9" t="s">
        <v>46</v>
      </c>
      <c r="E20" s="9">
        <v>26</v>
      </c>
      <c r="F20" s="9">
        <v>10</v>
      </c>
      <c r="G20" s="9"/>
      <c r="H20" s="10"/>
      <c r="I20" s="9">
        <v>16</v>
      </c>
      <c r="J20" s="10"/>
      <c r="K20" s="9">
        <v>0</v>
      </c>
      <c r="L20" s="10">
        <v>0</v>
      </c>
      <c r="M20" s="9">
        <v>31</v>
      </c>
      <c r="N20" s="15">
        <v>0.38</v>
      </c>
    </row>
    <row r="21" spans="1:14" s="11" customFormat="1" ht="25.5" x14ac:dyDescent="0.2">
      <c r="A21" s="8" t="s">
        <v>41</v>
      </c>
      <c r="B21" s="9">
        <v>3</v>
      </c>
      <c r="C21" s="9" t="s">
        <v>44</v>
      </c>
      <c r="D21" s="9" t="s">
        <v>46</v>
      </c>
      <c r="E21" s="9">
        <v>26</v>
      </c>
      <c r="F21" s="9">
        <v>24</v>
      </c>
      <c r="G21" s="9"/>
      <c r="H21" s="10"/>
      <c r="I21" s="9">
        <v>2</v>
      </c>
      <c r="J21" s="10"/>
      <c r="K21" s="9">
        <v>0</v>
      </c>
      <c r="L21" s="10">
        <v>0</v>
      </c>
      <c r="M21" s="9">
        <v>79</v>
      </c>
      <c r="N21" s="15">
        <v>0.92</v>
      </c>
    </row>
    <row r="22" spans="1:14" s="11" customFormat="1" ht="25.5" x14ac:dyDescent="0.2">
      <c r="A22" s="8" t="s">
        <v>36</v>
      </c>
      <c r="B22" s="9" t="s">
        <v>47</v>
      </c>
      <c r="C22" s="9" t="s">
        <v>45</v>
      </c>
      <c r="D22" s="9" t="s">
        <v>32</v>
      </c>
      <c r="E22" s="9">
        <v>2</v>
      </c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/>
      <c r="J26" s="21"/>
      <c r="K26" s="22"/>
      <c r="L26" s="21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21"/>
      <c r="I27" s="22"/>
      <c r="J27" s="21"/>
      <c r="K27" s="22"/>
      <c r="L27" s="21"/>
      <c r="M27" s="9"/>
      <c r="N27" s="15"/>
    </row>
    <row r="28" spans="1:14" s="11" customFormat="1" x14ac:dyDescent="0.2">
      <c r="A28" s="8"/>
      <c r="B28" s="9"/>
      <c r="C28" s="9"/>
      <c r="D28" s="9"/>
      <c r="E28" s="9"/>
      <c r="F28" s="9"/>
      <c r="G28" s="9"/>
      <c r="H28" s="21"/>
      <c r="I28" s="22"/>
      <c r="J28" s="21"/>
      <c r="K28" s="22"/>
      <c r="L28" s="21"/>
      <c r="M28" s="9"/>
      <c r="N28" s="15"/>
    </row>
    <row r="29" spans="1:14" s="11" customFormat="1" ht="16.5" customHeight="1" x14ac:dyDescent="0.2">
      <c r="A29" s="8"/>
      <c r="B29" s="9"/>
      <c r="C29" s="9"/>
      <c r="D29" s="9"/>
      <c r="E29" s="9"/>
      <c r="F29" s="9"/>
      <c r="G29" s="9"/>
      <c r="H29" s="21"/>
      <c r="I29" s="22"/>
      <c r="J29" s="21"/>
      <c r="K29" s="22"/>
      <c r="L29" s="21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130</v>
      </c>
      <c r="F30" s="17">
        <f>SUM(F14:F29)</f>
        <v>110</v>
      </c>
      <c r="G30" s="17">
        <f>SUM(G14:G29)</f>
        <v>0</v>
      </c>
      <c r="H30" s="18"/>
      <c r="I30" s="17">
        <f t="shared" ref="I30" si="3">(E30-SUM(F30:G30))-K30</f>
        <v>20</v>
      </c>
      <c r="J30" s="18"/>
      <c r="K30" s="17">
        <f>SUM(K14:K29)</f>
        <v>0</v>
      </c>
      <c r="L30" s="18">
        <f t="shared" ref="L30" si="4">K30/E30</f>
        <v>0</v>
      </c>
      <c r="M30" s="17">
        <f>AVERAGE(M14:M29)</f>
        <v>70.5</v>
      </c>
      <c r="N30" s="19">
        <f>AVERAGE(N14:N29)</f>
        <v>0.91249999999999998</v>
      </c>
    </row>
    <row r="32" spans="1:14" ht="120" customHeight="1" x14ac:dyDescent="0.2">
      <c r="A32" s="31" t="s">
        <v>25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">
      <c r="A34" s="12"/>
    </row>
    <row r="35" spans="1:10" x14ac:dyDescent="0.2">
      <c r="B35" s="38" t="s">
        <v>26</v>
      </c>
      <c r="C35" s="38"/>
      <c r="D35" s="38"/>
      <c r="G35" s="23" t="s">
        <v>27</v>
      </c>
      <c r="H35" s="23"/>
      <c r="I35" s="23"/>
      <c r="J35" s="23"/>
    </row>
    <row r="36" spans="1:10" ht="62.25" customHeight="1" x14ac:dyDescent="0.2">
      <c r="B36" s="39"/>
      <c r="C36" s="39"/>
      <c r="D36" s="39"/>
      <c r="G36" s="35"/>
      <c r="H36" s="35"/>
      <c r="I36" s="35"/>
      <c r="J36" s="35"/>
    </row>
    <row r="37" spans="1:10" hidden="1" x14ac:dyDescent="0.2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"/>
    <row r="39" spans="1:10" ht="45" customHeight="1" x14ac:dyDescent="0.2">
      <c r="B39" s="41" t="str">
        <f>B10</f>
        <v>ROBERTO VALENCIA BENITEZ</v>
      </c>
      <c r="C39" s="41"/>
      <c r="D39" s="41"/>
      <c r="E39" s="13"/>
      <c r="F39" s="13"/>
      <c r="G39" s="41" t="s">
        <v>37</v>
      </c>
      <c r="H39" s="41"/>
      <c r="I39" s="41"/>
      <c r="J39" s="41"/>
    </row>
  </sheetData>
  <mergeCells count="31">
    <mergeCell ref="A37:B37"/>
    <mergeCell ref="E37:H37"/>
    <mergeCell ref="B39:D39"/>
    <mergeCell ref="G39:J39"/>
    <mergeCell ref="K12:K13"/>
    <mergeCell ref="L12:L13"/>
    <mergeCell ref="B35:D35"/>
    <mergeCell ref="G35:J35"/>
    <mergeCell ref="B36:D36"/>
    <mergeCell ref="G36:J36"/>
    <mergeCell ref="M12:M13"/>
    <mergeCell ref="N12:N13"/>
    <mergeCell ref="A32:N3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 - JUN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ROBOTICA</v>
      </c>
      <c r="B14" s="9" t="s">
        <v>29</v>
      </c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'1'!A19</f>
        <v>CONTROLADORES LOGICOS PROGRAMABLES</v>
      </c>
      <c r="B16" s="9"/>
      <c r="C16" s="9" t="str">
        <f>'1'!C19</f>
        <v>802B</v>
      </c>
      <c r="D16" s="9" t="str">
        <f>'1'!D19</f>
        <v>IINF</v>
      </c>
      <c r="E16" s="9">
        <f>'1'!E19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ELECTRICIDAD Y ELECTRONICA INDUSTRIAL</v>
      </c>
      <c r="B17" s="9"/>
      <c r="C17" s="9" t="str">
        <f>'1'!C21</f>
        <v>201A</v>
      </c>
      <c r="D17" s="9" t="str">
        <f>'1'!D21</f>
        <v>IIND</v>
      </c>
      <c r="E17" s="9">
        <f>'1'!E21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ARRAS</v>
      </c>
      <c r="D18" s="9" t="str">
        <f>'1'!D22</f>
        <v>IEME</v>
      </c>
      <c r="E18" s="9">
        <f>'1'!E22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 - JUN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CONTROLADORES LOGICOS PROGRAMABLES</v>
      </c>
      <c r="B15" s="9"/>
      <c r="C15" s="9" t="str">
        <f>'1'!C17</f>
        <v>802A</v>
      </c>
      <c r="D15" s="9" t="str">
        <f>'1'!D17</f>
        <v>IEME</v>
      </c>
      <c r="E15" s="9">
        <f>'1'!E17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'1'!A19</f>
        <v>CONTROLADORES LOGICOS PROGRAMABLES</v>
      </c>
      <c r="B16" s="9"/>
      <c r="C16" s="9" t="str">
        <f>'1'!C19</f>
        <v>802B</v>
      </c>
      <c r="D16" s="9" t="str">
        <f>'1'!D19</f>
        <v>IINF</v>
      </c>
      <c r="E16" s="9">
        <f>'1'!E19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ELECTRICIDAD Y ELECTRONICA INDUSTRIAL</v>
      </c>
      <c r="B17" s="9"/>
      <c r="C17" s="9" t="str">
        <f>'1'!C21</f>
        <v>201A</v>
      </c>
      <c r="D17" s="9" t="str">
        <f>'1'!D21</f>
        <v>IIND</v>
      </c>
      <c r="E17" s="9">
        <f>'1'!E21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ARRAS</v>
      </c>
      <c r="D18" s="9" t="str">
        <f>'1'!D22</f>
        <v>IEME</v>
      </c>
      <c r="E18" s="9">
        <f>'1'!E22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4" t="s">
        <v>6</v>
      </c>
      <c r="J8" s="34"/>
      <c r="K8" s="34"/>
      <c r="L8" s="35" t="str">
        <f>'1'!L8</f>
        <v>FEB - JUN 2024</v>
      </c>
      <c r="M8" s="35"/>
      <c r="N8" s="35"/>
    </row>
    <row r="10" spans="1:14" x14ac:dyDescent="0.2">
      <c r="A10" s="4" t="s">
        <v>7</v>
      </c>
      <c r="B10" s="35" t="str">
        <f>'1'!B10</f>
        <v>ROBERTO VALENCIA BENITEZ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'1'!A17</f>
        <v>CONTROLADORES LOGICOS PROGRAMABLES</v>
      </c>
      <c r="B15" s="9"/>
      <c r="C15" s="9" t="str">
        <f>'1'!C17</f>
        <v>802A</v>
      </c>
      <c r="D15" s="9" t="str">
        <f>'1'!D17</f>
        <v>IEME</v>
      </c>
      <c r="E15" s="9">
        <f>'1'!E17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'1'!A19</f>
        <v>CONTROLADORES LOGICOS PROGRAMABLES</v>
      </c>
      <c r="B16" s="9"/>
      <c r="C16" s="9" t="str">
        <f>'1'!C19</f>
        <v>802B</v>
      </c>
      <c r="D16" s="9" t="str">
        <f>'1'!D19</f>
        <v>IINF</v>
      </c>
      <c r="E16" s="9">
        <f>'1'!E19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'1'!A21</f>
        <v>ELECTRICIDAD Y ELECTRONICA INDUSTRIAL</v>
      </c>
      <c r="B17" s="9"/>
      <c r="C17" s="9" t="str">
        <f>'1'!C21</f>
        <v>201A</v>
      </c>
      <c r="D17" s="9" t="str">
        <f>'1'!D21</f>
        <v>IIND</v>
      </c>
      <c r="E17" s="9">
        <f>'1'!E21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'1'!A22</f>
        <v>SENSORES, PROCESADORES Y DISPOSITIVOS REGULADOS</v>
      </c>
      <c r="B18" s="9"/>
      <c r="C18" s="9" t="str">
        <f>'1'!C22</f>
        <v>ARRAS</v>
      </c>
      <c r="D18" s="9" t="str">
        <f>'1'!D22</f>
        <v>IEME</v>
      </c>
      <c r="E18" s="9">
        <f>'1'!E22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'1'!A23</f>
        <v>0</v>
      </c>
      <c r="B21" s="9"/>
      <c r="C21" s="9">
        <f>'1'!C23</f>
        <v>0</v>
      </c>
      <c r="D21" s="9">
        <f>'1'!D23</f>
        <v>0</v>
      </c>
      <c r="E21" s="9">
        <f>'1'!E23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'1'!A24</f>
        <v>0</v>
      </c>
      <c r="B22" s="9"/>
      <c r="C22" s="9">
        <f>'1'!C24</f>
        <v>0</v>
      </c>
      <c r="D22" s="9">
        <f>'1'!D24</f>
        <v>0</v>
      </c>
      <c r="E22" s="9">
        <f>'1'!E24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'1'!A25</f>
        <v>0</v>
      </c>
      <c r="B23" s="9"/>
      <c r="C23" s="9">
        <f>'1'!C25</f>
        <v>0</v>
      </c>
      <c r="D23" s="9">
        <f>'1'!D25</f>
        <v>0</v>
      </c>
      <c r="E23" s="9">
        <f>'1'!E25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'1'!A26</f>
        <v>0</v>
      </c>
      <c r="B24" s="9"/>
      <c r="C24" s="9">
        <f>'1'!C26</f>
        <v>0</v>
      </c>
      <c r="D24" s="9">
        <f>'1'!D26</f>
        <v>0</v>
      </c>
      <c r="E24" s="9">
        <f>'1'!E26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'1'!A27</f>
        <v>0</v>
      </c>
      <c r="B25" s="9"/>
      <c r="C25" s="9">
        <f>'1'!C27</f>
        <v>0</v>
      </c>
      <c r="D25" s="9">
        <f>'1'!D27</f>
        <v>0</v>
      </c>
      <c r="E25" s="9">
        <f>'1'!E27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'1'!A28</f>
        <v>0</v>
      </c>
      <c r="B26" s="9"/>
      <c r="C26" s="9">
        <f>'1'!C28</f>
        <v>0</v>
      </c>
      <c r="D26" s="9">
        <f>'1'!D28</f>
        <v>0</v>
      </c>
      <c r="E26" s="9">
        <f>'1'!E28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'1'!A29</f>
        <v>0</v>
      </c>
      <c r="B27" s="9"/>
      <c r="C27" s="9">
        <f>'1'!C29</f>
        <v>0</v>
      </c>
      <c r="D27" s="9">
        <f>'1'!D29</f>
        <v>0</v>
      </c>
      <c r="E27" s="9">
        <f>'1'!E29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ROBERTO VALENCIA BENITEZ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2024-05-27T20:14:59Z</dcterms:modified>
  <cp:category/>
  <cp:contentStatus/>
</cp:coreProperties>
</file>