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0" l="1"/>
  <c r="L16" i="10"/>
  <c r="L15" i="10"/>
  <c r="L19" i="10" l="1"/>
  <c r="L17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3" i="22"/>
  <c r="J23" i="22" s="1"/>
  <c r="H21" i="22"/>
  <c r="L15" i="22"/>
  <c r="I15" i="22"/>
  <c r="J15" i="22" s="1"/>
  <c r="H15" i="22"/>
  <c r="B38" i="10"/>
  <c r="N29" i="10"/>
  <c r="M29" i="10"/>
  <c r="K29" i="10"/>
  <c r="G29" i="10"/>
  <c r="F29" i="10"/>
  <c r="E29" i="10"/>
  <c r="H16" i="22" l="1"/>
  <c r="I24" i="22"/>
  <c r="J24" i="22" s="1"/>
  <c r="L19" i="22"/>
  <c r="H27" i="22"/>
  <c r="L20" i="22"/>
  <c r="L24" i="22"/>
  <c r="I19" i="22"/>
  <c r="J19" i="22" s="1"/>
  <c r="H23" i="22"/>
  <c r="L25" i="22"/>
  <c r="I20" i="22"/>
  <c r="J20" i="22" s="1"/>
  <c r="L21" i="22"/>
  <c r="I25" i="22"/>
  <c r="J25" i="22" s="1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10"/>
  <c r="L29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<sst xmlns="http://schemas.openxmlformats.org/spreadsheetml/2006/main" count="162" uniqueCount="47">
  <si>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</si>
  <si>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</si>
  <si>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</si>
  <si>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</si>
  <si>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</si>
  <si>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</si>
  <si>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</si>
  <si>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</si>
  <si>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</si>
  <si>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</si>
  <si>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</si>
  <si>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</si>
  <si>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</si>
  <si>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</si>
  <si>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</si>
  <si>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</si>
  <si>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</si>
  <si>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</si>
  <si>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</si>
  <si>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</si>
  <si>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</si>
  <si>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</si>
  <si>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</si>
  <si>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</si>
  <si>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</si>
  <si>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</si>
  <si>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</si>
  <si>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</si>
  <si>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</si>
  <si>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</si>
  <si>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</si>
  <si>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</si>
  <si>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</si>
  <si>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</si>
  <si>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</si>
  <si>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</si>
  <si>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SENSORES, PROCESADORES Y DISPOSITIVOS REGULADOS</t>
  </si>
  <si>
    <t>ESTEBAN DOMÍNGUEZ FISCAL</t>
  </si>
  <si>
    <t>FEB - JUN 2024</t>
  </si>
  <si>
    <t>FUNDAMENTOS DE ROBOTICA</t>
  </si>
  <si>
    <t>CONTROLADORES LOGICOS PROGRAMABLES</t>
  </si>
  <si>
    <t>ELECTRICIDAD Y ELECTRONICA INDUSTRIAL</t>
  </si>
  <si>
    <t>802A</t>
  </si>
  <si>
    <t>802B</t>
  </si>
  <si>
    <t>201A</t>
  </si>
  <si>
    <t>ARRAS</t>
  </si>
  <si>
    <t>IIND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</si>
</sst>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"/>
  <sheetViews>
    <sheetView tabSelected="1" zoomScale="120" zoomScaleNormal="12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3</v>
      </c>
      <c r="C8" s="30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0" t="s">
        <v>38</v>
      </c>
      <c r="M8" s="30"/>
      <c r="N8" s="30"/>
    </row>
    <row r="10" spans="1:14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39</v>
      </c>
      <c r="B14" s="9">
        <v>3</v>
      </c>
      <c r="C14" s="9" t="s">
        <v>42</v>
      </c>
      <c r="D14" s="9" t="s">
        <v>32</v>
      </c>
      <c r="E14" s="9">
        <v>13</v>
      </c>
      <c r="F14" s="9">
        <v>13</v>
      </c>
      <c r="G14" s="9"/>
      <c r="H14" s="10"/>
      <c r="I14" s="9">
        <v>0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39</v>
      </c>
      <c r="B15" s="9">
        <v>4</v>
      </c>
      <c r="C15" s="9" t="s">
        <v>42</v>
      </c>
      <c r="D15" s="9" t="s">
        <v>32</v>
      </c>
      <c r="E15" s="9">
        <v>13</v>
      </c>
      <c r="F15" s="9">
        <v>13</v>
      </c>
      <c r="G15" s="9"/>
      <c r="H15" s="10"/>
      <c r="I15" s="9">
        <v>0</v>
      </c>
      <c r="J15" s="10"/>
      <c r="K15" s="9">
        <v>0</v>
      </c>
      <c r="L15" s="10">
        <f t="shared" ref="L15:L16" si="1">K15/E15</f>
        <v>0</v>
      </c>
      <c r="M15" s="9">
        <v>70</v>
      </c>
      <c r="N15" s="15">
        <v>1</v>
      </c>
    </row>
    <row r="16" spans="1:14" s="11" customFormat="1" ht="25.5" x14ac:dyDescent="0.2">
      <c r="A16" s="8" t="s">
        <v>40</v>
      </c>
      <c r="B16" s="9">
        <v>3</v>
      </c>
      <c r="C16" s="9" t="s">
        <v>42</v>
      </c>
      <c r="D16" s="9" t="s">
        <v>32</v>
      </c>
      <c r="E16" s="9"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1</v>
      </c>
    </row>
    <row r="17" spans="1:14" s="11" customFormat="1" ht="25.5" x14ac:dyDescent="0.2">
      <c r="A17" s="8" t="s">
        <v>40</v>
      </c>
      <c r="B17" s="9">
        <v>4</v>
      </c>
      <c r="C17" s="9" t="s">
        <v>42</v>
      </c>
      <c r="D17" s="9" t="s">
        <v>32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77</v>
      </c>
      <c r="N17" s="15">
        <v>1</v>
      </c>
    </row>
    <row r="18" spans="1:14" s="11" customFormat="1" ht="25.5" x14ac:dyDescent="0.2">
      <c r="A18" s="8" t="s">
        <v>40</v>
      </c>
      <c r="B18" s="9">
        <v>3</v>
      </c>
      <c r="C18" s="9" t="s">
        <v>43</v>
      </c>
      <c r="D18" s="9" t="s">
        <v>35</v>
      </c>
      <c r="E18" s="9">
        <v>12</v>
      </c>
      <c r="F18" s="9">
        <v>12</v>
      </c>
      <c r="G18" s="9"/>
      <c r="H18" s="10"/>
      <c r="I18" s="9">
        <v>0</v>
      </c>
      <c r="J18" s="10"/>
      <c r="K18" s="9">
        <v>0</v>
      </c>
      <c r="L18" s="10">
        <f t="shared" ref="L18" si="2">K18/E18</f>
        <v>0</v>
      </c>
      <c r="M18" s="9">
        <v>80</v>
      </c>
      <c r="N18" s="15">
        <v>1</v>
      </c>
    </row>
    <row r="19" spans="1:14" s="11" customFormat="1" ht="25.5" x14ac:dyDescent="0.2">
      <c r="A19" s="8" t="s">
        <v>40</v>
      </c>
      <c r="B19" s="9">
        <v>4</v>
      </c>
      <c r="C19" s="9" t="s">
        <v>43</v>
      </c>
      <c r="D19" s="9" t="s">
        <v>35</v>
      </c>
      <c r="E19" s="9">
        <v>12</v>
      </c>
      <c r="F19" s="9">
        <v>12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80</v>
      </c>
      <c r="N19" s="15">
        <v>1</v>
      </c>
    </row>
    <row r="20" spans="1:14" s="11" customFormat="1" ht="25.5" x14ac:dyDescent="0.2">
      <c r="A20" s="8" t="s">
        <v>41</v>
      </c>
      <c r="B20" s="9">
        <v>2</v>
      </c>
      <c r="C20" s="9" t="s">
        <v>44</v>
      </c>
      <c r="D20" s="9" t="s">
        <v>46</v>
      </c>
      <c r="E20" s="9">
        <v>26</v>
      </c>
      <c r="F20" s="9">
        <v>10</v>
      </c>
      <c r="G20" s="9"/>
      <c r="H20" s="10"/>
      <c r="I20" s="9">
        <v>16</v>
      </c>
      <c r="J20" s="10"/>
      <c r="K20" s="9">
        <v>0</v>
      </c>
      <c r="L20" s="10">
        <v>0</v>
      </c>
      <c r="M20" s="9">
        <v>31</v>
      </c>
      <c r="N20" s="15">
        <v>0.38</v>
      </c>
    </row>
    <row r="21" spans="1:14" s="11" customFormat="1" ht="25.5" x14ac:dyDescent="0.2">
      <c r="A21" s="8" t="s">
        <v>41</v>
      </c>
      <c r="B21" s="9">
        <v>3</v>
      </c>
      <c r="C21" s="9" t="s">
        <v>44</v>
      </c>
      <c r="D21" s="9" t="s">
        <v>46</v>
      </c>
      <c r="E21" s="9">
        <v>26</v>
      </c>
      <c r="F21" s="9">
        <v>24</v>
      </c>
      <c r="G21" s="9"/>
      <c r="H21" s="10"/>
      <c r="I21" s="9">
        <v>2</v>
      </c>
      <c r="J21" s="10"/>
      <c r="K21" s="9">
        <v>0</v>
      </c>
      <c r="L21" s="10">
        <v>0</v>
      </c>
      <c r="M21" s="9">
        <v>79</v>
      </c>
      <c r="N21" s="15">
        <v>0.92</v>
      </c>
    </row>
    <row r="22" spans="1:14" s="11" customFormat="1" ht="25.5" x14ac:dyDescent="0.2">
      <c r="A22" s="8" t="s">
        <v>36</v>
      </c>
      <c r="B22" s="9">
        <v>4</v>
      </c>
      <c r="C22" s="9" t="s">
        <v>45</v>
      </c>
      <c r="D22" s="9" t="s">
        <v>32</v>
      </c>
      <c r="E22" s="9">
        <v>2</v>
      </c>
      <c r="F22" s="9">
        <v>2</v>
      </c>
      <c r="G22" s="9"/>
      <c r="H22" s="21"/>
      <c r="I22" s="22">
        <v>0</v>
      </c>
      <c r="J22" s="21"/>
      <c r="K22" s="22">
        <v>0</v>
      </c>
      <c r="L22" s="21">
        <v>0</v>
      </c>
      <c r="M22" s="9">
        <v>70</v>
      </c>
      <c r="N22" s="15">
        <v>1</v>
      </c>
    </row>
    <row r="23" spans="1:14" s="11" customFormat="1" ht="25.5" x14ac:dyDescent="0.2">
      <c r="A23" s="8" t="s">
        <v>36</v>
      </c>
      <c r="B23" s="9">
        <v>5</v>
      </c>
      <c r="C23" s="9" t="s">
        <v>45</v>
      </c>
      <c r="D23" s="9" t="s">
        <v>32</v>
      </c>
      <c r="E23" s="9">
        <v>2</v>
      </c>
      <c r="F23" s="9">
        <v>2</v>
      </c>
      <c r="G23" s="9"/>
      <c r="H23" s="21"/>
      <c r="I23" s="22">
        <v>0</v>
      </c>
      <c r="J23" s="21"/>
      <c r="K23" s="22">
        <v>0</v>
      </c>
      <c r="L23" s="21">
        <v>0</v>
      </c>
      <c r="M23" s="9">
        <v>70</v>
      </c>
      <c r="N23" s="15">
        <v>1</v>
      </c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132</v>
      </c>
      <c r="F29" s="17">
        <f>SUM(F14:F28)</f>
        <v>114</v>
      </c>
      <c r="G29" s="17">
        <f>SUM(G14:G28)</f>
        <v>0</v>
      </c>
      <c r="H29" s="18"/>
      <c r="I29" s="17">
        <f t="shared" ref="I29" si="3">(E29-SUM(F29:G29))-K29</f>
        <v>18</v>
      </c>
      <c r="J29" s="18"/>
      <c r="K29" s="17">
        <f>SUM(K14:K28)</f>
        <v>0</v>
      </c>
      <c r="L29" s="18">
        <f t="shared" ref="L29" si="4">K29/E29</f>
        <v>0</v>
      </c>
      <c r="M29" s="17">
        <f>AVERAGE(M14:M28)</f>
        <v>70.400000000000006</v>
      </c>
      <c r="N29" s="19">
        <f>AVERAGE(N14:N28)</f>
        <v>0.93</v>
      </c>
    </row>
    <row r="31" spans="1:14" ht="120" customHeight="1" x14ac:dyDescent="0.2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27" t="s">
        <v>26</v>
      </c>
      <c r="C34" s="27"/>
      <c r="D34" s="27"/>
      <c r="G34" s="28" t="s">
        <v>27</v>
      </c>
      <c r="H34" s="28"/>
      <c r="I34" s="28"/>
      <c r="J34" s="28"/>
    </row>
    <row r="35" spans="1:10" ht="62.25" customHeight="1" x14ac:dyDescent="0.2">
      <c r="B35" s="29"/>
      <c r="C35" s="29"/>
      <c r="D35" s="29"/>
      <c r="G35" s="30"/>
      <c r="H35" s="30"/>
      <c r="I35" s="30"/>
      <c r="J35" s="30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4" t="str">
        <f>B10</f>
        <v>ROBERTO VALENCIA BENITEZ</v>
      </c>
      <c r="C38" s="24"/>
      <c r="D38" s="24"/>
      <c r="E38" s="13"/>
      <c r="F38" s="13"/>
      <c r="G38" s="24" t="s">
        <v>37</v>
      </c>
      <c r="H38" s="24"/>
      <c r="I38" s="24"/>
      <c r="J38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 t="s">
        <v>29</v>
      </c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'1'!A19</f>
        <v>CONTROLADORES LOGICOS PROGRAMABLES</v>
      </c>
      <c r="B16" s="9"/>
      <c r="C16" s="9" t="str">
        <f>'1'!C19</f>
        <v>802B</v>
      </c>
      <c r="D16" s="9" t="str">
        <f>'1'!D19</f>
        <v>IINF</v>
      </c>
      <c r="E16" s="9">
        <f>'1'!E19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ELECTRICIDAD Y ELECTRONICA INDUSTRIAL</v>
      </c>
      <c r="B17" s="9"/>
      <c r="C17" s="9" t="str">
        <f>'1'!C21</f>
        <v>201A</v>
      </c>
      <c r="D17" s="9" t="str">
        <f>'1'!D21</f>
        <v>IIND</v>
      </c>
      <c r="E17" s="9">
        <f>'1'!E21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ARRAS</v>
      </c>
      <c r="D18" s="9" t="str">
        <f>'1'!D22</f>
        <v>IEME</v>
      </c>
      <c r="E18" s="9">
        <f>'1'!E22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str">
        <f>'1'!A23</f>
        <v>SENSORES, PROCESADORES Y DISPOSITIVOS REGULADOS</v>
      </c>
      <c r="B21" s="9"/>
      <c r="C21" s="9" t="str">
        <f>'1'!C23</f>
        <v>ARRAS</v>
      </c>
      <c r="D21" s="9" t="str">
        <f>'1'!D23</f>
        <v>IEME</v>
      </c>
      <c r="E21" s="9">
        <f>'1'!E23</f>
        <v>2</v>
      </c>
      <c r="F21" s="9"/>
      <c r="G21" s="9"/>
      <c r="H21" s="10">
        <f t="shared" si="0"/>
        <v>0</v>
      </c>
      <c r="I21" s="9">
        <f t="shared" si="1"/>
        <v>2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CONTROLADORES LOGICOS PROGRAMABLES</v>
      </c>
      <c r="B15" s="9"/>
      <c r="C15" s="9" t="str">
        <f>'1'!C17</f>
        <v>802A</v>
      </c>
      <c r="D15" s="9" t="str">
        <f>'1'!D17</f>
        <v>IEME</v>
      </c>
      <c r="E15" s="9">
        <f>'1'!E17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CONTROLADORES LOGICOS PROGRAMABLES</v>
      </c>
      <c r="B16" s="9"/>
      <c r="C16" s="9" t="str">
        <f>'1'!C19</f>
        <v>802B</v>
      </c>
      <c r="D16" s="9" t="str">
        <f>'1'!D19</f>
        <v>IINF</v>
      </c>
      <c r="E16" s="9">
        <f>'1'!E19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ELECTRICIDAD Y ELECTRONICA INDUSTRIAL</v>
      </c>
      <c r="B17" s="9"/>
      <c r="C17" s="9" t="str">
        <f>'1'!C21</f>
        <v>201A</v>
      </c>
      <c r="D17" s="9" t="str">
        <f>'1'!D21</f>
        <v>IIND</v>
      </c>
      <c r="E17" s="9">
        <f>'1'!E21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ARRAS</v>
      </c>
      <c r="D18" s="9" t="str">
        <f>'1'!D22</f>
        <v>IEME</v>
      </c>
      <c r="E18" s="9">
        <f>'1'!E22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str">
        <f>'1'!A23</f>
        <v>SENSORES, PROCESADORES Y DISPOSITIVOS REGULADOS</v>
      </c>
      <c r="B21" s="9"/>
      <c r="C21" s="9" t="str">
        <f>'1'!C23</f>
        <v>ARRAS</v>
      </c>
      <c r="D21" s="9" t="str">
        <f>'1'!D23</f>
        <v>IEME</v>
      </c>
      <c r="E21" s="9">
        <f>'1'!E23</f>
        <v>2</v>
      </c>
      <c r="F21" s="9"/>
      <c r="G21" s="9"/>
      <c r="H21" s="10">
        <f t="shared" si="0"/>
        <v>0</v>
      </c>
      <c r="I21" s="9">
        <f t="shared" si="1"/>
        <v>2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CONTROLADORES LOGICOS PROGRAMABLES</v>
      </c>
      <c r="B15" s="9"/>
      <c r="C15" s="9" t="str">
        <f>'1'!C17</f>
        <v>802A</v>
      </c>
      <c r="D15" s="9" t="str">
        <f>'1'!D17</f>
        <v>IEME</v>
      </c>
      <c r="E15" s="9">
        <f>'1'!E17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CONTROLADORES LOGICOS PROGRAMABLES</v>
      </c>
      <c r="B16" s="9"/>
      <c r="C16" s="9" t="str">
        <f>'1'!C19</f>
        <v>802B</v>
      </c>
      <c r="D16" s="9" t="str">
        <f>'1'!D19</f>
        <v>IINF</v>
      </c>
      <c r="E16" s="9">
        <f>'1'!E19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ELECTRICIDAD Y ELECTRONICA INDUSTRIAL</v>
      </c>
      <c r="B17" s="9"/>
      <c r="C17" s="9" t="str">
        <f>'1'!C21</f>
        <v>201A</v>
      </c>
      <c r="D17" s="9" t="str">
        <f>'1'!D21</f>
        <v>IIND</v>
      </c>
      <c r="E17" s="9">
        <f>'1'!E21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ARRAS</v>
      </c>
      <c r="D18" s="9" t="str">
        <f>'1'!D22</f>
        <v>IEME</v>
      </c>
      <c r="E18" s="9">
        <f>'1'!E22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str">
        <f>'1'!A23</f>
        <v>SENSORES, PROCESADORES Y DISPOSITIVOS REGULADOS</v>
      </c>
      <c r="B21" s="9"/>
      <c r="C21" s="9" t="str">
        <f>'1'!C23</f>
        <v>ARRAS</v>
      </c>
      <c r="D21" s="9" t="str">
        <f>'1'!D23</f>
        <v>IEME</v>
      </c>
      <c r="E21" s="9">
        <f>'1'!E23</f>
        <v>2</v>
      </c>
      <c r="F21" s="9"/>
      <c r="G21" s="9"/>
      <c r="H21" s="10">
        <f t="shared" si="0"/>
        <v>0</v>
      </c>
      <c r="I21" s="9">
        <f t="shared" si="1"/>
        <v>2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2024-06-05T16:12:04Z</dcterms:modified>
  <cp:category/>
  <cp:contentStatus/>
</cp:coreProperties>
</file>