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34BCD31F-3F78-49A9-B262-0BEA3CA37F4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D15" i="23"/>
  <c r="A15" i="23"/>
  <c r="E14" i="23"/>
  <c r="I14" i="23" s="1"/>
  <c r="D14" i="23"/>
  <c r="C14" i="23"/>
  <c r="A14" i="23"/>
  <c r="B10" i="23"/>
  <c r="B36" i="23" s="1"/>
  <c r="L8" i="23"/>
  <c r="H8" i="23"/>
  <c r="E8" i="23"/>
  <c r="D15" i="22"/>
  <c r="A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0" i="22"/>
  <c r="L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I14" i="22" l="1"/>
  <c r="L24" i="22"/>
  <c r="H25" i="22"/>
  <c r="H21" i="22"/>
  <c r="I25" i="22"/>
  <c r="J25" i="22" s="1"/>
  <c r="I21" i="22"/>
  <c r="J21" i="22" s="1"/>
  <c r="I27" i="22"/>
  <c r="J27" i="22" s="1"/>
  <c r="I17" i="22"/>
  <c r="J17" i="22" s="1"/>
  <c r="I23" i="22"/>
  <c r="J23" i="22" s="1"/>
  <c r="L17" i="22"/>
  <c r="L23" i="22"/>
  <c r="H19" i="22"/>
  <c r="I24" i="22"/>
  <c r="J24" i="22" s="1"/>
  <c r="I15" i="22"/>
  <c r="H27" i="22"/>
  <c r="I16" i="22"/>
  <c r="H20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H16" i="23"/>
  <c r="H17" i="23"/>
  <c r="H18" i="23"/>
  <c r="H19" i="23"/>
  <c r="H20" i="23"/>
  <c r="H21" i="23"/>
  <c r="H22" i="23"/>
  <c r="H23" i="23"/>
  <c r="H24" i="23"/>
  <c r="H25" i="23"/>
  <c r="H26" i="23"/>
  <c r="E27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<sst xmlns="http://schemas.openxmlformats.org/spreadsheetml/2006/main" count="185" uniqueCount="44">
  <si>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</si>
  <si>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</si>
  <si>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</si>
  <si>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</si>
  <si>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</si>
  <si>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</si>
  <si>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</si>
  <si>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</si>
  <si>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</si>
  <si>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</si>
  <si>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</si>
  <si>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</si>
  <si>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</si>
  <si>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</si>
  <si>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</si>
  <si>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</si>
  <si>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</si>
  <si>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</si>
  <si>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</si>
  <si>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</si>
  <si>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</si>
  <si>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</si>
  <si>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</si>
  <si>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</si>
  <si>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</si>
  <si>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</si>
  <si>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</si>
  <si>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</si>
  <si>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</si>
  <si>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</si>
  <si>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</si>
  <si>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</si>
  <si>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24</t>
  </si>
  <si>
    <t>MII INOCENCIO GARCIA HUERTA</t>
  </si>
  <si>
    <t>SISTEMAS DE CALIDAD</t>
  </si>
  <si>
    <t>801A</t>
  </si>
  <si>
    <t>IIND</t>
  </si>
  <si>
    <t>ANALISIS Y MEJORA DE PROCESOS</t>
  </si>
  <si>
    <t>II</t>
  </si>
  <si>
    <t>802A</t>
  </si>
  <si>
    <t>803A</t>
  </si>
  <si>
    <t>FLOR LILIANA CHONTAL PELALAYO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</si>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</sst>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366059</xdr:colOff>
      <xdr:row>33</xdr:row>
      <xdr:rowOff>23465</xdr:rowOff>
    </xdr:from>
    <xdr:to>
      <xdr:col>3</xdr:col>
      <xdr:colOff>814294</xdr:colOff>
      <xdr:row>33</xdr:row>
      <xdr:rowOff>702234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CA1F77-7BF0-4F47-A3D5-47652484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4177" y="7426818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261473</xdr:colOff>
      <xdr:row>32</xdr:row>
      <xdr:rowOff>44826</xdr:rowOff>
    </xdr:from>
    <xdr:to>
      <xdr:col>3</xdr:col>
      <xdr:colOff>709708</xdr:colOff>
      <xdr:row>32</xdr:row>
      <xdr:rowOff>723595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D048F-8982-491F-8B59-18E212E1B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9591" y="7231532"/>
          <a:ext cx="836705" cy="6787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LISTA%20DE%20CALIFICACIONES%20PARCIALES1.xlsx" TargetMode="External"/><Relationship Id="rId1" Type="http://schemas.openxmlformats.org/officeDocument/2006/relationships/externalLinkPath" Target="LISTA%20DE%20CALIFICACIONES%20PARCIALE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P"/>
      <sheetName val="SC"/>
    </sheetNames>
    <sheetDataSet>
      <sheetData sheetId="0"/>
      <sheetData sheetId="1">
        <row r="9">
          <cell r="J9">
            <v>85</v>
          </cell>
        </row>
        <row r="10">
          <cell r="J10">
            <v>90</v>
          </cell>
        </row>
        <row r="11">
          <cell r="J11">
            <v>75</v>
          </cell>
        </row>
        <row r="12">
          <cell r="J12">
            <v>90</v>
          </cell>
        </row>
        <row r="13">
          <cell r="J13">
            <v>95</v>
          </cell>
        </row>
        <row r="14">
          <cell r="J14">
            <v>85</v>
          </cell>
        </row>
        <row r="15">
          <cell r="J15">
            <v>85</v>
          </cell>
        </row>
        <row r="16">
          <cell r="J16">
            <v>80</v>
          </cell>
        </row>
        <row r="17">
          <cell r="J17">
            <v>0</v>
          </cell>
        </row>
        <row r="18">
          <cell r="J18">
            <v>80</v>
          </cell>
        </row>
        <row r="19">
          <cell r="J19">
            <v>90</v>
          </cell>
        </row>
        <row r="20">
          <cell r="J20">
            <v>90</v>
          </cell>
        </row>
        <row r="21">
          <cell r="J21">
            <v>85</v>
          </cell>
        </row>
        <row r="22">
          <cell r="J22">
            <v>85</v>
          </cell>
        </row>
        <row r="23">
          <cell r="J23">
            <v>95</v>
          </cell>
        </row>
        <row r="24">
          <cell r="J24">
            <v>0</v>
          </cell>
        </row>
        <row r="25">
          <cell r="J25">
            <v>75</v>
          </cell>
        </row>
        <row r="26">
          <cell r="J26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35" t="s">
        <v>32</v>
      </c>
      <c r="M8" s="35"/>
      <c r="N8" s="35"/>
    </row>
    <row r="10" spans="1:14" ht="13" x14ac:dyDescent="0.3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.5" x14ac:dyDescent="0.35">
      <c r="A14" s="8" t="s">
        <v>34</v>
      </c>
      <c r="B14" s="9" t="s">
        <v>21</v>
      </c>
      <c r="C14" s="9" t="s">
        <v>35</v>
      </c>
      <c r="D14" s="9" t="s">
        <v>36</v>
      </c>
      <c r="E14" s="9">
        <v>18</v>
      </c>
      <c r="F14" s="9">
        <v>16</v>
      </c>
      <c r="G14" s="9"/>
      <c r="H14" s="10"/>
      <c r="I14" s="9">
        <f t="shared" ref="I14:I28" si="0">(E14-SUM(F14:G14))-K14</f>
        <v>2</v>
      </c>
      <c r="J14" s="10"/>
      <c r="K14" s="9"/>
      <c r="L14" s="10"/>
      <c r="M14" s="21">
        <f>AVERAGE([1]SC!J9:J26)</f>
        <v>76.388888888888886</v>
      </c>
      <c r="N14" s="15">
        <v>0.77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36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/>
      <c r="L15" s="10"/>
      <c r="M15" s="9">
        <v>78</v>
      </c>
      <c r="N15" s="15">
        <v>0.76</v>
      </c>
    </row>
    <row r="16" spans="1:14" s="11" customFormat="1" x14ac:dyDescent="0.25">
      <c r="A16" s="8" t="s">
        <v>37</v>
      </c>
      <c r="B16" s="9" t="s">
        <v>38</v>
      </c>
      <c r="C16" s="9" t="s">
        <v>40</v>
      </c>
      <c r="D16" s="9" t="s">
        <v>36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/>
      <c r="M16" s="9">
        <v>75</v>
      </c>
      <c r="N16" s="15">
        <v>0.82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47</v>
      </c>
      <c r="G28" s="17">
        <f>SUM(G14:G27)</f>
        <v>0</v>
      </c>
      <c r="H28" s="18">
        <f>SUM(F28:G28)/E28</f>
        <v>0.90384615384615385</v>
      </c>
      <c r="I28" s="17">
        <f t="shared" si="0"/>
        <v>5</v>
      </c>
      <c r="J28" s="18">
        <f t="shared" si="2"/>
        <v>9.6153846153846159E-2</v>
      </c>
      <c r="K28" s="17">
        <f>SUM(K14:K27)</f>
        <v>0</v>
      </c>
      <c r="L28" s="18">
        <f t="shared" si="3"/>
        <v>0</v>
      </c>
      <c r="M28" s="17">
        <f>AVERAGE(M14:M27)</f>
        <v>76.462962962962962</v>
      </c>
      <c r="N28" s="19">
        <f>AVERAGE(N14:N27)</f>
        <v>0.78333333333333333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FEB-JUN 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4.5" x14ac:dyDescent="0.35">
      <c r="A14" s="9" t="str">
        <f>'1'!A14</f>
        <v>SISTEMAS DE CALIDAD</v>
      </c>
      <c r="B14" s="9" t="s">
        <v>38</v>
      </c>
      <c r="C14" s="9" t="str">
        <f>'1'!C14</f>
        <v>801A</v>
      </c>
      <c r="D14" s="9" t="str">
        <f>'1'!D14</f>
        <v>IIND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22">
        <v>86</v>
      </c>
      <c r="N14" s="15">
        <v>0.5</v>
      </c>
    </row>
    <row r="15" spans="1:14" s="11" customFormat="1" ht="14.5" x14ac:dyDescent="0.35">
      <c r="A15" s="9" t="s">
        <v>34</v>
      </c>
      <c r="B15" s="9" t="s">
        <v>42</v>
      </c>
      <c r="C15" s="9" t="s">
        <v>35</v>
      </c>
      <c r="D15" s="9" t="str">
        <f>'1'!D15</f>
        <v>IIND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/>
      <c r="M15" s="22">
        <v>86</v>
      </c>
      <c r="N15" s="15">
        <v>0.55000000000000004</v>
      </c>
    </row>
    <row r="16" spans="1:14" s="11" customFormat="1" x14ac:dyDescent="0.25">
      <c r="A16" s="9" t="str">
        <f>'1'!A16</f>
        <v>ANALISIS Y MEJORA DE PROCESOS</v>
      </c>
      <c r="B16" s="9" t="s">
        <v>42</v>
      </c>
      <c r="C16" s="9" t="s">
        <v>35</v>
      </c>
      <c r="D16" s="9" t="str">
        <f>'1'!D16</f>
        <v>IIND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/>
      <c r="M16" s="9">
        <v>85</v>
      </c>
      <c r="N16" s="15">
        <v>0.76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0.60333333333333339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topLeftCell="A2" zoomScale="85" zoomScaleNormal="85" zoomScaleSheetLayoutView="100" workbookViewId="0">
      <selection activeCell="G33" sqref="G33: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FEB-JUN 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CALIDAD</v>
      </c>
      <c r="B14" s="9" t="s">
        <v>43</v>
      </c>
      <c r="C14" s="9" t="str">
        <f>'1'!C14</f>
        <v>801A</v>
      </c>
      <c r="D14" s="9" t="str">
        <f>'1'!D14</f>
        <v>IIND</v>
      </c>
      <c r="E14" s="9">
        <f>'1'!E14</f>
        <v>18</v>
      </c>
      <c r="F14" s="9">
        <v>18</v>
      </c>
      <c r="G14" s="9"/>
      <c r="H14" s="10"/>
      <c r="I14" s="9">
        <f t="shared" ref="I14:I27" si="0">(E14-SUM(F14:G14))-K14</f>
        <v>0</v>
      </c>
      <c r="J14" s="10"/>
      <c r="K14" s="9"/>
      <c r="L14" s="10"/>
      <c r="M14" s="9">
        <v>88</v>
      </c>
      <c r="N14" s="15">
        <v>0.78</v>
      </c>
    </row>
    <row r="15" spans="1:14" s="11" customFormat="1" x14ac:dyDescent="0.25">
      <c r="A15" s="9" t="str">
        <f>'1'!A15</f>
        <v>ANALISIS Y MEJORA DE PROCESOS</v>
      </c>
      <c r="B15" s="9" t="s">
        <v>43</v>
      </c>
      <c r="C15" s="9" t="s">
        <v>35</v>
      </c>
      <c r="D15" s="9" t="str">
        <f>'1'!D15</f>
        <v>IIND</v>
      </c>
      <c r="E15" s="9">
        <f>'1'!E15</f>
        <v>17</v>
      </c>
      <c r="F15" s="9">
        <v>17</v>
      </c>
      <c r="G15" s="9"/>
      <c r="H15" s="10"/>
      <c r="I15" s="9">
        <f t="shared" si="0"/>
        <v>0</v>
      </c>
      <c r="J15" s="10"/>
      <c r="K15" s="9"/>
      <c r="L15" s="10"/>
      <c r="M15" s="9">
        <v>86</v>
      </c>
      <c r="N15" s="15">
        <v>0.53</v>
      </c>
    </row>
    <row r="16" spans="1:14" s="11" customFormat="1" x14ac:dyDescent="0.25">
      <c r="A16" s="9">
        <f>'1'!A17</f>
        <v>0</v>
      </c>
      <c r="B16" s="9"/>
      <c r="C16" s="9">
        <f>'1'!C17</f>
        <v>0</v>
      </c>
      <c r="D16" s="9">
        <f>'1'!D17</f>
        <v>0</v>
      </c>
      <c r="E16" s="9">
        <f>'1'!E17</f>
        <v>0</v>
      </c>
      <c r="F16" s="9"/>
      <c r="G16" s="9"/>
      <c r="H16" s="10" t="e">
        <f t="shared" ref="H16:H26" si="1">F16/E16</f>
        <v>#DIV/0!</v>
      </c>
      <c r="I16" s="9">
        <f t="shared" si="0"/>
        <v>0</v>
      </c>
      <c r="J16" s="10" t="e">
        <f t="shared" ref="J16:J27" si="2">I16/E16</f>
        <v>#DIV/0!</v>
      </c>
      <c r="K16" s="9"/>
      <c r="L16" s="10" t="e">
        <f t="shared" ref="L16:L27" si="3">K16/E16</f>
        <v>#DIV/0!</v>
      </c>
      <c r="M16" s="9"/>
      <c r="N16" s="15"/>
    </row>
    <row r="17" spans="1:14" s="11" customFormat="1" x14ac:dyDescent="0.25">
      <c r="A17" s="9">
        <f>'1'!A18</f>
        <v>0</v>
      </c>
      <c r="B17" s="9"/>
      <c r="C17" s="9">
        <f>'1'!C18</f>
        <v>0</v>
      </c>
      <c r="D17" s="9">
        <f>'1'!D18</f>
        <v>0</v>
      </c>
      <c r="E17" s="9">
        <f>'1'!E18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35</v>
      </c>
      <c r="F27" s="17">
        <f>SUM(F14:F26)</f>
        <v>35</v>
      </c>
      <c r="G27" s="17">
        <f>SUM(G14:G26)</f>
        <v>0</v>
      </c>
      <c r="H27" s="18">
        <f>SUM(F27:G27)/E27</f>
        <v>1</v>
      </c>
      <c r="I27" s="17">
        <f t="shared" si="0"/>
        <v>0</v>
      </c>
      <c r="J27" s="18">
        <f t="shared" si="2"/>
        <v>0</v>
      </c>
      <c r="K27" s="17">
        <f>SUM(K14:K26)</f>
        <v>0</v>
      </c>
      <c r="L27" s="18">
        <f t="shared" si="3"/>
        <v>0</v>
      </c>
      <c r="M27" s="17">
        <f>AVERAGE(M14:M26)</f>
        <v>87</v>
      </c>
      <c r="N27" s="19">
        <f>AVERAGE(N14:N26)</f>
        <v>0.65500000000000003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ht="13" x14ac:dyDescent="0.3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5">
      <c r="B33" s="39"/>
      <c r="C33" s="39"/>
      <c r="D33" s="39"/>
      <c r="G33" s="35"/>
      <c r="H33" s="35"/>
      <c r="I33" s="35"/>
      <c r="J33" s="35"/>
    </row>
    <row r="34" spans="1:10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5"/>
    <row r="36" spans="1:10" ht="45" customHeight="1" x14ac:dyDescent="0.25">
      <c r="B36" s="41" t="str">
        <f>B10</f>
        <v>MII INOCENCIO GARCIA HUERTA</v>
      </c>
      <c r="C36" s="41"/>
      <c r="D36" s="41"/>
      <c r="E36" s="13"/>
      <c r="F36" s="13"/>
      <c r="G36" s="41" t="s">
        <v>41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FEB-JUN 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802A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803A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FEB-JUN 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SISTEMAS DE CALIDAD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ANALISIS Y MEJORA DE PROCESOS</v>
      </c>
      <c r="B15" s="9"/>
      <c r="C15" s="9" t="str">
        <f>'1'!C15</f>
        <v>802A</v>
      </c>
      <c r="D15" s="9" t="str">
        <f>'1'!D15</f>
        <v>IIND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ANALISIS Y MEJORA DE PROCESOS</v>
      </c>
      <c r="B16" s="9"/>
      <c r="C16" s="9" t="str">
        <f>'1'!C16</f>
        <v>803A</v>
      </c>
      <c r="D16" s="9" t="str">
        <f>'1'!D16</f>
        <v>IIND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2024-06-18T19:04:47Z</dcterms:modified>
  <cp:category/>
  <cp:contentStatus/>
</cp:coreProperties>
</file>