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Feb Jun\Rep 4 FEB JUN 2024\"/>
    </mc:Choice>
  </mc:AlternateContent>
  <xr:revisionPtr revIDLastSave="0" documentId="13_ncr:1_{932F74D1-4D75-4868-AD8B-117CF4ED635B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SIMULACION DE SISTEMAS ROBOTICO" sheetId="10" r:id="rId1"/>
    <sheet name="INSTRUMENTACION VIRTUAL" sheetId="8" r:id="rId2"/>
    <sheet name="INSTRUMENTACION" sheetId="4" r:id="rId3"/>
    <sheet name="ELECTRONICA DIGITAL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9" i="3"/>
  <c r="Q10" i="8" l="1"/>
  <c r="Q11" i="8"/>
  <c r="Q12" i="8"/>
  <c r="Q9" i="8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9" i="10"/>
  <c r="M55" i="10"/>
  <c r="M56" i="10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3" i="4"/>
  <c r="Q22" i="4"/>
  <c r="Q21" i="4"/>
  <c r="Q20" i="4"/>
  <c r="Q19" i="4"/>
  <c r="Q18" i="4"/>
  <c r="Q17" i="4"/>
  <c r="Q16" i="4"/>
  <c r="Q15" i="4"/>
  <c r="Q14" i="4"/>
  <c r="Q13" i="4"/>
  <c r="Q12" i="4"/>
  <c r="L55" i="4"/>
  <c r="L56" i="3"/>
  <c r="P58" i="10"/>
  <c r="O58" i="10"/>
  <c r="P56" i="10"/>
  <c r="O56" i="10"/>
  <c r="N56" i="10"/>
  <c r="L56" i="10"/>
  <c r="K56" i="10"/>
  <c r="J56" i="10"/>
  <c r="P55" i="10"/>
  <c r="O55" i="10"/>
  <c r="N55" i="10"/>
  <c r="N58" i="10" s="1"/>
  <c r="L55" i="10"/>
  <c r="L58" i="10" s="1"/>
  <c r="K55" i="10"/>
  <c r="J55" i="10"/>
  <c r="P54" i="10"/>
  <c r="P57" i="10" s="1"/>
  <c r="O54" i="10"/>
  <c r="O57" i="10" s="1"/>
  <c r="N54" i="10"/>
  <c r="N57" i="10" s="1"/>
  <c r="L54" i="10"/>
  <c r="L57" i="10" s="1"/>
  <c r="K54" i="10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P56" i="8"/>
  <c r="P58" i="8" s="1"/>
  <c r="O56" i="8"/>
  <c r="O58" i="8" s="1"/>
  <c r="N56" i="8"/>
  <c r="N58" i="8" s="1"/>
  <c r="M56" i="8"/>
  <c r="L56" i="8"/>
  <c r="K56" i="8"/>
  <c r="J56" i="8"/>
  <c r="P55" i="8"/>
  <c r="O55" i="8"/>
  <c r="N55" i="8"/>
  <c r="M55" i="8"/>
  <c r="L55" i="8"/>
  <c r="K55" i="8"/>
  <c r="J55" i="8"/>
  <c r="J58" i="8" s="1"/>
  <c r="P54" i="8"/>
  <c r="P57" i="8" s="1"/>
  <c r="O54" i="8"/>
  <c r="O57" i="8" s="1"/>
  <c r="N54" i="8"/>
  <c r="N57" i="8" s="1"/>
  <c r="M54" i="8"/>
  <c r="L54" i="8"/>
  <c r="K54" i="8"/>
  <c r="K57" i="8" s="1"/>
  <c r="J54" i="8"/>
  <c r="J57" i="8" s="1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56" i="4"/>
  <c r="O56" i="4"/>
  <c r="N56" i="4"/>
  <c r="M56" i="4"/>
  <c r="K56" i="4"/>
  <c r="J56" i="4"/>
  <c r="P55" i="4"/>
  <c r="O55" i="4"/>
  <c r="O58" i="4" s="1"/>
  <c r="N55" i="4"/>
  <c r="N58" i="4" s="1"/>
  <c r="M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26" i="4"/>
  <c r="Q25" i="4"/>
  <c r="Q24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K56" i="3"/>
  <c r="J56" i="3"/>
  <c r="P55" i="3"/>
  <c r="O55" i="3"/>
  <c r="N55" i="3"/>
  <c r="M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8" i="8" l="1"/>
  <c r="M57" i="8"/>
  <c r="M54" i="10"/>
  <c r="M57" i="10" s="1"/>
  <c r="M58" i="10"/>
  <c r="Q11" i="4"/>
  <c r="L56" i="4"/>
  <c r="L55" i="3"/>
  <c r="L58" i="3" s="1"/>
  <c r="L57" i="8"/>
  <c r="L58" i="8"/>
  <c r="Q55" i="8"/>
  <c r="K58" i="8"/>
  <c r="K57" i="10"/>
  <c r="K58" i="10"/>
  <c r="J57" i="10"/>
  <c r="J58" i="10"/>
  <c r="Q55" i="10"/>
  <c r="Q54" i="10"/>
  <c r="Q56" i="10"/>
  <c r="Q56" i="8"/>
  <c r="Q54" i="8"/>
  <c r="Q57" i="8" s="1"/>
  <c r="K57" i="3"/>
  <c r="J58" i="3"/>
  <c r="P57" i="4"/>
  <c r="P58" i="4"/>
  <c r="J57" i="3"/>
  <c r="J57" i="4"/>
  <c r="N58" i="3"/>
  <c r="K58" i="4"/>
  <c r="L58" i="4"/>
  <c r="Q56" i="3"/>
  <c r="O57" i="3"/>
  <c r="Q56" i="4"/>
  <c r="L57" i="4"/>
  <c r="N57" i="3"/>
  <c r="P57" i="3"/>
  <c r="M57" i="4"/>
  <c r="M57" i="3"/>
  <c r="K57" i="4"/>
  <c r="K58" i="3"/>
  <c r="M58" i="3"/>
  <c r="L57" i="3"/>
  <c r="O58" i="3"/>
  <c r="P58" i="3"/>
  <c r="M58" i="4"/>
  <c r="J58" i="4"/>
  <c r="Q54" i="4"/>
  <c r="Q55" i="4"/>
  <c r="Q54" i="3"/>
  <c r="Q55" i="3"/>
  <c r="Q58" i="8" l="1"/>
  <c r="Q57" i="10"/>
  <c r="Q58" i="10"/>
  <c r="Q58" i="4"/>
  <c r="Q57" i="4"/>
  <c r="Q58" i="3"/>
  <c r="Q57" i="3"/>
</calcChain>
</file>

<file path=xl/sharedStrings.xml><?xml version="1.0" encoding="utf-8"?>
<sst xmlns="http://schemas.openxmlformats.org/spreadsheetml/2006/main" count="308" uniqueCount="167">
  <si>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</si>
  <si>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</si>
  <si>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</si>
  <si>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</si>
  <si>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</si>
  <si>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</si>
  <si>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</si>
  <si>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</si>
  <si>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</si>
  <si>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</si>
  <si>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</si>
  <si>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</si>
  <si>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</si>
  <si>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</si>
  <si>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</si>
  <si>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</si>
  <si>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</si>
  <si>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</si>
  <si>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</si>
  <si>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</si>
  <si>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</si>
  <si>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</si>
  <si>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</si>
  <si>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</si>
  <si>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</si>
  <si>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INSTRUMENTACION</t>
  </si>
  <si>
    <t>611 A</t>
  </si>
  <si>
    <t>ELECTRONICA DIGITAL</t>
  </si>
  <si>
    <t>201U0392</t>
  </si>
  <si>
    <t>201U0252</t>
  </si>
  <si>
    <t>201U0254</t>
  </si>
  <si>
    <t>201U0512</t>
  </si>
  <si>
    <t>201U0257</t>
  </si>
  <si>
    <t>201U0258</t>
  </si>
  <si>
    <t>201U0259</t>
  </si>
  <si>
    <t>201U0260</t>
  </si>
  <si>
    <t>201U0263</t>
  </si>
  <si>
    <t>201U0264</t>
  </si>
  <si>
    <t>201U0402</t>
  </si>
  <si>
    <t>201U0266</t>
  </si>
  <si>
    <t>201U0270</t>
  </si>
  <si>
    <t>201U0272</t>
  </si>
  <si>
    <t>191U0459</t>
  </si>
  <si>
    <t>201U0276</t>
  </si>
  <si>
    <t>201U0277</t>
  </si>
  <si>
    <t>201U0280</t>
  </si>
  <si>
    <t>201U0282</t>
  </si>
  <si>
    <t>221U0004</t>
  </si>
  <si>
    <t>201U0255</t>
  </si>
  <si>
    <t>201U0267</t>
  </si>
  <si>
    <t>201U0274</t>
  </si>
  <si>
    <t>201U0278</t>
  </si>
  <si>
    <t>201U0279</t>
  </si>
  <si>
    <t>201U0251</t>
  </si>
  <si>
    <t>211U0022</t>
  </si>
  <si>
    <t>191U0429</t>
  </si>
  <si>
    <t>211U0024</t>
  </si>
  <si>
    <t>C211U0587</t>
  </si>
  <si>
    <t>191U0486</t>
  </si>
  <si>
    <t>191U0468</t>
  </si>
  <si>
    <t>INSTRUMENTACION VIRTUAL</t>
  </si>
  <si>
    <t>711 A</t>
  </si>
  <si>
    <t>211U0391</t>
  </si>
  <si>
    <t>211U0392</t>
  </si>
  <si>
    <t>211U0393</t>
  </si>
  <si>
    <t>211U0394</t>
  </si>
  <si>
    <t>211U0395</t>
  </si>
  <si>
    <t>211U0567</t>
  </si>
  <si>
    <t>211U0624</t>
  </si>
  <si>
    <t>211U0397</t>
  </si>
  <si>
    <t>221U0822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</si>
  <si>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</si>
  <si>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</si>
  <si>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</si>
  <si>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</si>
  <si>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</si>
  <si>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</si>
  <si>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</si>
  <si>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</si>
  <si>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</si>
  <si>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</si>
  <si>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</si>
  <si>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</si>
  <si>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</si>
  <si>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</si>
  <si>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</si>
  <si>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</si>
  <si>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</si>
  <si>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</si>
  <si>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</si>
  <si>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</si>
  <si>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</si>
  <si>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</si>
  <si>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BIX PACHECO YAMILETH</t>
  </si>
  <si>
    <t>BLANCO ZARATE AXEL JAVIER</t>
  </si>
  <si>
    <t>CAMPOS MENDOZA PERLA</t>
  </si>
  <si>
    <t>CARMONA COBAXIN GEOVANNY</t>
  </si>
  <si>
    <t>CHAGALA JIMENEZ JADE YAEL</t>
  </si>
  <si>
    <t>CHAPOL MOTO JONATHAN</t>
  </si>
  <si>
    <t>COBAXIN CAGAL KARLA ILIANA</t>
  </si>
  <si>
    <t>COSME SANTOS GILBERTO</t>
  </si>
  <si>
    <t>COTO COTO BRANDO</t>
  </si>
  <si>
    <t>EDUARDO AZAMAR FRANCISCO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</si>
  <si>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</si>
  <si>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</si>
  <si>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</si>
  <si>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</si>
  <si>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</si>
  <si>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</si>
  <si>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</si>
  <si>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</si>
  <si>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</si>
  <si>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</si>
  <si>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</si>
  <si>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</si>
  <si>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</si>
  <si>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</si>
  <si>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</si>
  <si>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</si>
  <si>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</si>
  <si>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</si>
  <si>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</si>
  <si>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</si>
  <si>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</si>
  <si>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FEBRERO JUNIO 2024</t>
  </si>
  <si>
    <t>221U0821</t>
  </si>
  <si>
    <t>211U0396</t>
  </si>
  <si>
    <t>211U0625</t>
  </si>
  <si>
    <t>CASANOVA GONZALEZ JADEN</t>
  </si>
  <si>
    <t>CHAPOL TOGA GERMAN LAEL</t>
  </si>
  <si>
    <t>PEREZ VILLEGAS PEDRO AARON</t>
  </si>
  <si>
    <t>BADILLO GARCIA JURADO MAYRETH</t>
  </si>
  <si>
    <t>GARCIA ZAPOT ARANTZA GUADALUPE</t>
  </si>
  <si>
    <t>MORALES DAVID JOSE RAMSES</t>
  </si>
  <si>
    <t>ROSARIO SOTO EMMANUEL</t>
  </si>
  <si>
    <t>201U0002</t>
  </si>
  <si>
    <t>221U0825</t>
  </si>
  <si>
    <t>SIMULACION DE SISTEMAS ROBOTICOS</t>
  </si>
  <si>
    <t>811 A</t>
  </si>
  <si>
    <t>CANELA MORALES LUIS FERNANDO</t>
  </si>
  <si>
    <t>CAYETANO CHIGUIL LIZBETH</t>
  </si>
  <si>
    <t>CHAPOL GALLARDO KAZANDRA DE JESUS</t>
  </si>
  <si>
    <t>COMI ATAXCA ALEXIS</t>
  </si>
  <si>
    <t>CRUZ MORENO JESUS ANTONIO</t>
  </si>
  <si>
    <t>FIGUEROA QUINO HECTOR LUIS</t>
  </si>
  <si>
    <t>GONZALEZ MEXICANO SUGEY</t>
  </si>
  <si>
    <t>GONZALEZ XALA YAIR ARGEL</t>
  </si>
  <si>
    <t>HERNANDEZ BARRIOS NAOMI</t>
  </si>
  <si>
    <t>HERRERA GUATEMALA RAMON</t>
  </si>
  <si>
    <t>JIMENEZ MARTINEZ ERIC</t>
  </si>
  <si>
    <t>LEO ROMAN ARELY DEL CARMEN</t>
  </si>
  <si>
    <t>LOPEZ ARTIGAS CRISTIAN DANIEL</t>
  </si>
  <si>
    <t>LOPEZ POLITO JAAZIEL</t>
  </si>
  <si>
    <t>MARTINEZ MORGADO ANA VICTORIA</t>
  </si>
  <si>
    <t>MIROS VIDAL MONSERRAT</t>
  </si>
  <si>
    <t>ORTEGA ALANIS ELIAS</t>
  </si>
  <si>
    <t>ORTIZ HERRERA MANUEL AARON</t>
  </si>
  <si>
    <t>QUINO RODRIGUEZ JOSE RAUL</t>
  </si>
  <si>
    <t>RAMIREZ CALIXTO LEYDY LILIANA</t>
  </si>
  <si>
    <t>RAMIREZ GARCIA MARCO ANTONIO</t>
  </si>
  <si>
    <t>RAMIREZ QUINO ANA LUCIA</t>
  </si>
  <si>
    <t>RAMOS FISCAL ELIAS AGUSTIN</t>
  </si>
  <si>
    <t>RIOS CASTILLO JONATHAN DE JESUS</t>
  </si>
  <si>
    <t>SALAZAR RAMIREZ ALI LEONEL</t>
  </si>
  <si>
    <t>SANDOVAL AMBROS IRVING</t>
  </si>
  <si>
    <t>TAXILAGA MORTEO JOSE DE JESUS</t>
  </si>
  <si>
    <t>ZARRABAL CRUZ SERGIO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</si>
</sst>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4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2" borderId="2" xfId="0" applyFont="1" applyFill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" fontId="14" fillId="0" borderId="10" xfId="2" applyNumberFormat="1" applyFont="1" applyBorder="1" applyAlignment="1">
      <alignment horizontal="center" vertical="center"/>
    </xf>
    <xf numFmtId="1" fontId="14" fillId="0" borderId="11" xfId="2" applyNumberFormat="1" applyFont="1" applyBorder="1" applyAlignment="1">
      <alignment horizontal="center" vertical="center"/>
    </xf>
    <xf numFmtId="1" fontId="14" fillId="2" borderId="11" xfId="2" applyNumberFormat="1" applyFont="1" applyFill="1" applyBorder="1" applyAlignment="1">
      <alignment horizontal="center" vertical="center"/>
    </xf>
    <xf numFmtId="1" fontId="15" fillId="2" borderId="11" xfId="2" applyNumberFormat="1" applyFont="1" applyFill="1" applyBorder="1" applyAlignment="1">
      <alignment horizontal="center" vertical="center"/>
    </xf>
    <xf numFmtId="1" fontId="6" fillId="0" borderId="12" xfId="2" applyNumberFormat="1" applyBorder="1" applyAlignment="1">
      <alignment horizontal="center" vertical="center"/>
    </xf>
    <xf numFmtId="1" fontId="6" fillId="0" borderId="5" xfId="2" applyNumberFormat="1" applyBorder="1" applyAlignment="1">
      <alignment horizontal="center" vertical="center"/>
    </xf>
    <xf numFmtId="1" fontId="6" fillId="2" borderId="5" xfId="2" applyNumberFormat="1" applyFill="1" applyBorder="1" applyAlignment="1">
      <alignment horizontal="center" vertical="center"/>
    </xf>
    <xf numFmtId="1" fontId="16" fillId="2" borderId="5" xfId="2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10">
    <dxf>
      <font>
        <b val="0"/>
        <condense val="0"/>
        <extend val="0"/>
        <color indexed="9"/>
      </font>
      <fill>
        <patternFill patternType="solid">
          <fgColor indexed="25"/>
          <bgColor indexed="16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9"/>
      </font>
      <fill>
        <patternFill patternType="solid">
          <fgColor indexed="25"/>
          <bgColor indexed="16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topLeftCell="A14" zoomScale="161" zoomScaleNormal="84" workbookViewId="0">
      <selection activeCell="M9" sqref="M9:M36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>
      <c r="C4" t="s">
        <v>0</v>
      </c>
      <c r="D4" s="55" t="s">
        <v>137</v>
      </c>
      <c r="E4" s="55"/>
      <c r="F4" s="55"/>
      <c r="G4" s="55"/>
      <c r="I4" t="s">
        <v>1</v>
      </c>
      <c r="J4" s="56" t="s">
        <v>138</v>
      </c>
      <c r="K4" s="56"/>
      <c r="M4" t="s">
        <v>2</v>
      </c>
      <c r="N4" s="57">
        <v>45418</v>
      </c>
      <c r="O4" s="57"/>
    </row>
    <row r="5" spans="2:18" ht="6.75" customHeight="1">
      <c r="D5" s="5"/>
      <c r="E5" s="5"/>
      <c r="F5" s="5"/>
      <c r="G5" s="5"/>
    </row>
    <row r="6" spans="2:18">
      <c r="C6" t="s">
        <v>3</v>
      </c>
      <c r="D6" s="56" t="s">
        <v>124</v>
      </c>
      <c r="E6" s="56"/>
      <c r="F6" s="56"/>
      <c r="G6" s="56"/>
      <c r="I6" s="39" t="s">
        <v>22</v>
      </c>
      <c r="J6" s="39"/>
      <c r="K6" s="58" t="s">
        <v>24</v>
      </c>
      <c r="L6" s="58"/>
      <c r="M6" s="58"/>
      <c r="N6" s="58"/>
      <c r="O6" s="58"/>
      <c r="P6" s="58"/>
    </row>
    <row r="7" spans="2:18" ht="11.25" customHeight="1"/>
    <row r="8" spans="2:18" ht="15" thickBot="1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3" t="s">
        <v>28</v>
      </c>
      <c r="D9" s="52" t="s">
        <v>139</v>
      </c>
      <c r="E9" s="52"/>
      <c r="F9" s="52"/>
      <c r="G9" s="52"/>
      <c r="H9" s="52"/>
      <c r="I9" s="52"/>
      <c r="J9" s="3">
        <v>96</v>
      </c>
      <c r="K9" s="17">
        <v>91</v>
      </c>
      <c r="L9" s="32">
        <v>82</v>
      </c>
      <c r="M9" s="32">
        <v>95</v>
      </c>
      <c r="N9" s="4"/>
      <c r="O9" s="4"/>
      <c r="P9" s="4"/>
      <c r="Q9" s="10">
        <f>SUM(J9:P9)/4</f>
        <v>91</v>
      </c>
    </row>
    <row r="10" spans="2:18" ht="15" thickBot="1">
      <c r="B10" s="6">
        <f>B9+1</f>
        <v>2</v>
      </c>
      <c r="C10" s="3" t="s">
        <v>29</v>
      </c>
      <c r="D10" s="52" t="s">
        <v>140</v>
      </c>
      <c r="E10" s="52"/>
      <c r="F10" s="52"/>
      <c r="G10" s="52"/>
      <c r="H10" s="52"/>
      <c r="I10" s="52"/>
      <c r="J10" s="3">
        <v>92</v>
      </c>
      <c r="K10" s="17">
        <v>98</v>
      </c>
      <c r="L10" s="33">
        <v>90</v>
      </c>
      <c r="M10" s="32">
        <v>98</v>
      </c>
      <c r="N10" s="4"/>
      <c r="O10" s="4"/>
      <c r="P10" s="4"/>
      <c r="Q10" s="10">
        <f t="shared" ref="Q10:Q36" si="0">SUM(J10:P10)/4</f>
        <v>94.5</v>
      </c>
    </row>
    <row r="11" spans="2:18" ht="15" thickBot="1">
      <c r="B11" s="6">
        <f t="shared" ref="B11:B53" si="1">B10+1</f>
        <v>3</v>
      </c>
      <c r="C11" s="3" t="s">
        <v>30</v>
      </c>
      <c r="D11" s="52" t="s">
        <v>141</v>
      </c>
      <c r="E11" s="52"/>
      <c r="F11" s="52"/>
      <c r="G11" s="52"/>
      <c r="H11" s="52"/>
      <c r="I11" s="52"/>
      <c r="J11" s="3">
        <v>98</v>
      </c>
      <c r="K11" s="17">
        <v>99</v>
      </c>
      <c r="L11" s="33">
        <v>82</v>
      </c>
      <c r="M11" s="32">
        <v>88</v>
      </c>
      <c r="N11" s="4"/>
      <c r="O11" s="4"/>
      <c r="P11" s="4"/>
      <c r="Q11" s="10">
        <f t="shared" si="0"/>
        <v>91.75</v>
      </c>
    </row>
    <row r="12" spans="2:18" ht="15" thickBot="1">
      <c r="B12" s="6">
        <f t="shared" si="1"/>
        <v>4</v>
      </c>
      <c r="C12" s="3" t="s">
        <v>31</v>
      </c>
      <c r="D12" s="52" t="s">
        <v>142</v>
      </c>
      <c r="E12" s="52"/>
      <c r="F12" s="52"/>
      <c r="G12" s="52"/>
      <c r="H12" s="52"/>
      <c r="I12" s="52"/>
      <c r="J12" s="3">
        <v>72</v>
      </c>
      <c r="K12" s="17">
        <v>70</v>
      </c>
      <c r="L12" s="34">
        <v>62</v>
      </c>
      <c r="M12" s="32">
        <v>77</v>
      </c>
      <c r="N12" s="4"/>
      <c r="O12" s="4"/>
      <c r="P12" s="4"/>
      <c r="Q12" s="10">
        <f t="shared" si="0"/>
        <v>70.25</v>
      </c>
    </row>
    <row r="13" spans="2:18" ht="15" thickBot="1">
      <c r="B13" s="6">
        <f t="shared" si="1"/>
        <v>5</v>
      </c>
      <c r="C13" s="3" t="s">
        <v>48</v>
      </c>
      <c r="D13" s="52" t="s">
        <v>143</v>
      </c>
      <c r="E13" s="52"/>
      <c r="F13" s="52"/>
      <c r="G13" s="52"/>
      <c r="H13" s="52"/>
      <c r="I13" s="52"/>
      <c r="J13" s="3">
        <v>89</v>
      </c>
      <c r="K13" s="17">
        <v>90</v>
      </c>
      <c r="L13" s="33">
        <v>85</v>
      </c>
      <c r="M13" s="32">
        <v>78</v>
      </c>
      <c r="N13" s="4"/>
      <c r="O13" s="4"/>
      <c r="P13" s="4"/>
      <c r="Q13" s="10">
        <f t="shared" si="0"/>
        <v>85.5</v>
      </c>
    </row>
    <row r="14" spans="2:18" ht="15" thickBot="1">
      <c r="B14" s="6">
        <f t="shared" si="1"/>
        <v>6</v>
      </c>
      <c r="C14" s="3" t="s">
        <v>32</v>
      </c>
      <c r="D14" s="52" t="s">
        <v>144</v>
      </c>
      <c r="E14" s="52"/>
      <c r="F14" s="52"/>
      <c r="G14" s="52"/>
      <c r="H14" s="52"/>
      <c r="I14" s="52"/>
      <c r="J14" s="3">
        <v>100</v>
      </c>
      <c r="K14" s="17">
        <v>99</v>
      </c>
      <c r="L14" s="33">
        <v>87</v>
      </c>
      <c r="M14" s="32">
        <v>96</v>
      </c>
      <c r="N14" s="4"/>
      <c r="O14" s="4"/>
      <c r="P14" s="4"/>
      <c r="Q14" s="10">
        <f t="shared" si="0"/>
        <v>95.5</v>
      </c>
    </row>
    <row r="15" spans="2:18" ht="15" thickBot="1">
      <c r="B15" s="6">
        <f t="shared" si="1"/>
        <v>7</v>
      </c>
      <c r="C15" s="3" t="s">
        <v>33</v>
      </c>
      <c r="D15" s="52" t="s">
        <v>145</v>
      </c>
      <c r="E15" s="52"/>
      <c r="F15" s="52"/>
      <c r="G15" s="52"/>
      <c r="H15" s="52"/>
      <c r="I15" s="52"/>
      <c r="J15" s="3">
        <v>87</v>
      </c>
      <c r="K15" s="17">
        <v>74</v>
      </c>
      <c r="L15" s="33">
        <v>70</v>
      </c>
      <c r="M15" s="32">
        <v>86</v>
      </c>
      <c r="N15" s="4"/>
      <c r="O15" s="4"/>
      <c r="P15" s="4"/>
      <c r="Q15" s="10">
        <f t="shared" si="0"/>
        <v>79.25</v>
      </c>
    </row>
    <row r="16" spans="2:18" ht="15" thickBot="1">
      <c r="B16" s="6">
        <f t="shared" si="1"/>
        <v>8</v>
      </c>
      <c r="C16" s="3" t="s">
        <v>34</v>
      </c>
      <c r="D16" s="52" t="s">
        <v>146</v>
      </c>
      <c r="E16" s="52"/>
      <c r="F16" s="52"/>
      <c r="G16" s="52"/>
      <c r="H16" s="52"/>
      <c r="I16" s="52"/>
      <c r="J16" s="3">
        <v>100</v>
      </c>
      <c r="K16" s="17">
        <v>99</v>
      </c>
      <c r="L16" s="33">
        <v>91</v>
      </c>
      <c r="M16" s="32">
        <v>90</v>
      </c>
      <c r="N16" s="4"/>
      <c r="O16" s="4"/>
      <c r="P16" s="4"/>
      <c r="Q16" s="10">
        <f t="shared" si="0"/>
        <v>95</v>
      </c>
    </row>
    <row r="17" spans="2:17" ht="15" thickBot="1">
      <c r="B17" s="6">
        <f t="shared" si="1"/>
        <v>9</v>
      </c>
      <c r="C17" s="3" t="s">
        <v>35</v>
      </c>
      <c r="D17" s="52" t="s">
        <v>147</v>
      </c>
      <c r="E17" s="52"/>
      <c r="F17" s="52"/>
      <c r="G17" s="52"/>
      <c r="H17" s="52"/>
      <c r="I17" s="52"/>
      <c r="J17" s="3">
        <v>100</v>
      </c>
      <c r="K17" s="17">
        <v>99</v>
      </c>
      <c r="L17" s="33">
        <v>91</v>
      </c>
      <c r="M17" s="32">
        <v>100</v>
      </c>
      <c r="N17" s="4"/>
      <c r="O17" s="4"/>
      <c r="P17" s="4"/>
      <c r="Q17" s="10">
        <f t="shared" si="0"/>
        <v>97.5</v>
      </c>
    </row>
    <row r="18" spans="2:17" ht="15" thickBot="1">
      <c r="B18" s="6">
        <f t="shared" si="1"/>
        <v>10</v>
      </c>
      <c r="C18" s="3" t="s">
        <v>36</v>
      </c>
      <c r="D18" s="52" t="s">
        <v>148</v>
      </c>
      <c r="E18" s="52"/>
      <c r="F18" s="52"/>
      <c r="G18" s="52"/>
      <c r="H18" s="52"/>
      <c r="I18" s="52"/>
      <c r="J18" s="3">
        <v>98</v>
      </c>
      <c r="K18" s="17">
        <v>97</v>
      </c>
      <c r="L18" s="33">
        <v>86</v>
      </c>
      <c r="M18" s="32">
        <v>96</v>
      </c>
      <c r="N18" s="4"/>
      <c r="O18" s="4"/>
      <c r="P18" s="4"/>
      <c r="Q18" s="10">
        <f t="shared" si="0"/>
        <v>94.25</v>
      </c>
    </row>
    <row r="19" spans="2:17" ht="15" thickBot="1">
      <c r="B19" s="6">
        <f t="shared" si="1"/>
        <v>11</v>
      </c>
      <c r="C19" s="3" t="s">
        <v>37</v>
      </c>
      <c r="D19" s="52" t="s">
        <v>149</v>
      </c>
      <c r="E19" s="52"/>
      <c r="F19" s="52"/>
      <c r="G19" s="52"/>
      <c r="H19" s="52"/>
      <c r="I19" s="52"/>
      <c r="J19" s="3">
        <v>99</v>
      </c>
      <c r="K19" s="17">
        <v>95</v>
      </c>
      <c r="L19" s="33">
        <v>95</v>
      </c>
      <c r="M19" s="32">
        <v>95</v>
      </c>
      <c r="N19" s="4"/>
      <c r="O19" s="4"/>
      <c r="P19" s="4"/>
      <c r="Q19" s="10">
        <f t="shared" si="0"/>
        <v>96</v>
      </c>
    </row>
    <row r="20" spans="2:17" ht="15" thickBot="1">
      <c r="B20" s="6">
        <f t="shared" si="1"/>
        <v>12</v>
      </c>
      <c r="C20" s="3" t="s">
        <v>38</v>
      </c>
      <c r="D20" s="52" t="s">
        <v>150</v>
      </c>
      <c r="E20" s="52"/>
      <c r="F20" s="52"/>
      <c r="G20" s="52"/>
      <c r="H20" s="52"/>
      <c r="I20" s="52"/>
      <c r="J20" s="3">
        <v>92</v>
      </c>
      <c r="K20" s="17">
        <v>77</v>
      </c>
      <c r="L20" s="33">
        <v>83</v>
      </c>
      <c r="M20" s="32">
        <v>80</v>
      </c>
      <c r="N20" s="4"/>
      <c r="O20" s="4"/>
      <c r="P20" s="4"/>
      <c r="Q20" s="10">
        <f t="shared" si="0"/>
        <v>83</v>
      </c>
    </row>
    <row r="21" spans="2:17" ht="15" thickBot="1">
      <c r="B21" s="6">
        <f t="shared" si="1"/>
        <v>13</v>
      </c>
      <c r="C21" s="3" t="s">
        <v>39</v>
      </c>
      <c r="D21" s="52" t="s">
        <v>151</v>
      </c>
      <c r="E21" s="52"/>
      <c r="F21" s="52"/>
      <c r="G21" s="52"/>
      <c r="H21" s="52"/>
      <c r="I21" s="52"/>
      <c r="J21" s="3">
        <v>92</v>
      </c>
      <c r="K21" s="17">
        <v>91</v>
      </c>
      <c r="L21" s="33">
        <v>89</v>
      </c>
      <c r="M21" s="32">
        <v>97</v>
      </c>
      <c r="N21" s="4"/>
      <c r="O21" s="4"/>
      <c r="P21" s="4"/>
      <c r="Q21" s="10">
        <f t="shared" si="0"/>
        <v>92.25</v>
      </c>
    </row>
    <row r="22" spans="2:17" ht="15" thickBot="1">
      <c r="B22" s="6">
        <f t="shared" si="1"/>
        <v>14</v>
      </c>
      <c r="C22" s="3" t="s">
        <v>49</v>
      </c>
      <c r="D22" s="52" t="s">
        <v>152</v>
      </c>
      <c r="E22" s="52"/>
      <c r="F22" s="52"/>
      <c r="G22" s="52"/>
      <c r="H22" s="52"/>
      <c r="I22" s="52"/>
      <c r="J22" s="3">
        <v>79</v>
      </c>
      <c r="K22" s="17">
        <v>74</v>
      </c>
      <c r="L22" s="33">
        <v>85</v>
      </c>
      <c r="M22" s="32">
        <v>83</v>
      </c>
      <c r="N22" s="4"/>
      <c r="O22" s="4"/>
      <c r="P22" s="4"/>
      <c r="Q22" s="10">
        <f t="shared" si="0"/>
        <v>80.25</v>
      </c>
    </row>
    <row r="23" spans="2:17" ht="15" thickBot="1">
      <c r="B23" s="6">
        <f t="shared" si="1"/>
        <v>15</v>
      </c>
      <c r="C23" s="3" t="s">
        <v>40</v>
      </c>
      <c r="D23" s="52" t="s">
        <v>153</v>
      </c>
      <c r="E23" s="52"/>
      <c r="F23" s="52"/>
      <c r="G23" s="52"/>
      <c r="H23" s="52"/>
      <c r="I23" s="52"/>
      <c r="J23" s="3">
        <v>100</v>
      </c>
      <c r="K23" s="17">
        <v>99</v>
      </c>
      <c r="L23" s="33">
        <v>93</v>
      </c>
      <c r="M23" s="32">
        <v>100</v>
      </c>
      <c r="N23" s="4"/>
      <c r="O23" s="4"/>
      <c r="P23" s="4"/>
      <c r="Q23" s="10">
        <f t="shared" si="0"/>
        <v>98</v>
      </c>
    </row>
    <row r="24" spans="2:17" ht="15" thickBot="1">
      <c r="B24" s="6">
        <f t="shared" si="1"/>
        <v>16</v>
      </c>
      <c r="C24" s="3" t="s">
        <v>41</v>
      </c>
      <c r="D24" s="52" t="s">
        <v>154</v>
      </c>
      <c r="E24" s="52"/>
      <c r="F24" s="52"/>
      <c r="G24" s="52"/>
      <c r="H24" s="52"/>
      <c r="I24" s="52"/>
      <c r="J24" s="3">
        <v>100</v>
      </c>
      <c r="K24" s="17">
        <v>99</v>
      </c>
      <c r="L24" s="33">
        <v>85</v>
      </c>
      <c r="M24" s="32">
        <v>94</v>
      </c>
      <c r="N24" s="4"/>
      <c r="O24" s="4"/>
      <c r="P24" s="4"/>
      <c r="Q24" s="10">
        <f t="shared" si="0"/>
        <v>94.5</v>
      </c>
    </row>
    <row r="25" spans="2:17" ht="15" thickBot="1">
      <c r="B25" s="6">
        <f t="shared" si="1"/>
        <v>17</v>
      </c>
      <c r="C25" s="3" t="s">
        <v>42</v>
      </c>
      <c r="D25" s="52" t="s">
        <v>155</v>
      </c>
      <c r="E25" s="52"/>
      <c r="F25" s="52"/>
      <c r="G25" s="52"/>
      <c r="H25" s="52"/>
      <c r="I25" s="52"/>
      <c r="J25" s="3">
        <v>86</v>
      </c>
      <c r="K25" s="17">
        <v>70</v>
      </c>
      <c r="L25" s="34">
        <v>8</v>
      </c>
      <c r="M25" s="32">
        <v>77</v>
      </c>
      <c r="N25" s="4"/>
      <c r="O25" s="4"/>
      <c r="P25" s="4"/>
      <c r="Q25" s="10">
        <f t="shared" si="0"/>
        <v>60.25</v>
      </c>
    </row>
    <row r="26" spans="2:17" ht="15" thickBot="1">
      <c r="B26" s="6">
        <f t="shared" si="1"/>
        <v>18</v>
      </c>
      <c r="C26" s="3" t="s">
        <v>50</v>
      </c>
      <c r="D26" s="52" t="s">
        <v>156</v>
      </c>
      <c r="E26" s="52"/>
      <c r="F26" s="52"/>
      <c r="G26" s="52"/>
      <c r="H26" s="52"/>
      <c r="I26" s="52"/>
      <c r="J26" s="3">
        <v>78</v>
      </c>
      <c r="K26" s="17">
        <v>70</v>
      </c>
      <c r="L26" s="34">
        <v>36</v>
      </c>
      <c r="M26" s="32">
        <v>73</v>
      </c>
      <c r="N26" s="4"/>
      <c r="O26" s="4"/>
      <c r="P26" s="4"/>
      <c r="Q26" s="10">
        <f t="shared" si="0"/>
        <v>64.25</v>
      </c>
    </row>
    <row r="27" spans="2:17" ht="15" thickBot="1">
      <c r="B27" s="6">
        <f t="shared" si="1"/>
        <v>19</v>
      </c>
      <c r="C27" s="3" t="s">
        <v>43</v>
      </c>
      <c r="D27" s="52" t="s">
        <v>157</v>
      </c>
      <c r="E27" s="52"/>
      <c r="F27" s="52"/>
      <c r="G27" s="52"/>
      <c r="H27" s="52"/>
      <c r="I27" s="52"/>
      <c r="J27" s="20">
        <v>93</v>
      </c>
      <c r="K27" s="17">
        <v>90</v>
      </c>
      <c r="L27" s="34">
        <v>42</v>
      </c>
      <c r="M27" s="32">
        <v>92</v>
      </c>
      <c r="N27" s="4"/>
      <c r="O27" s="4"/>
      <c r="P27" s="4"/>
      <c r="Q27" s="10">
        <f t="shared" si="0"/>
        <v>79.25</v>
      </c>
    </row>
    <row r="28" spans="2:17">
      <c r="B28" s="6">
        <f t="shared" si="1"/>
        <v>20</v>
      </c>
      <c r="C28" s="3" t="s">
        <v>135</v>
      </c>
      <c r="D28" s="52" t="s">
        <v>158</v>
      </c>
      <c r="E28" s="52"/>
      <c r="F28" s="52"/>
      <c r="G28" s="52"/>
      <c r="H28" s="52"/>
      <c r="I28" s="52"/>
      <c r="J28" s="3">
        <v>96</v>
      </c>
      <c r="K28" s="17">
        <v>40</v>
      </c>
      <c r="L28" s="34">
        <v>44</v>
      </c>
      <c r="M28" s="32">
        <v>77</v>
      </c>
      <c r="N28" s="4"/>
      <c r="O28" s="4"/>
      <c r="P28" s="4"/>
      <c r="Q28" s="10">
        <f t="shared" si="0"/>
        <v>64.25</v>
      </c>
    </row>
    <row r="29" spans="2:17">
      <c r="B29" s="6">
        <f t="shared" si="1"/>
        <v>21</v>
      </c>
      <c r="C29" s="3" t="s">
        <v>136</v>
      </c>
      <c r="D29" s="52" t="s">
        <v>159</v>
      </c>
      <c r="E29" s="52"/>
      <c r="F29" s="52"/>
      <c r="G29" s="52"/>
      <c r="H29" s="52"/>
      <c r="I29" s="52"/>
      <c r="J29" s="24">
        <v>0</v>
      </c>
      <c r="K29" s="27">
        <v>0</v>
      </c>
      <c r="L29" s="35">
        <v>0</v>
      </c>
      <c r="M29" s="37">
        <v>0</v>
      </c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3" t="s">
        <v>44</v>
      </c>
      <c r="D30" s="52" t="s">
        <v>160</v>
      </c>
      <c r="E30" s="52"/>
      <c r="F30" s="52"/>
      <c r="G30" s="52"/>
      <c r="H30" s="52"/>
      <c r="I30" s="52"/>
      <c r="J30" s="3">
        <v>95</v>
      </c>
      <c r="K30" s="17">
        <v>92</v>
      </c>
      <c r="L30" s="33">
        <v>93</v>
      </c>
      <c r="M30" s="36">
        <v>91</v>
      </c>
      <c r="N30" s="4"/>
      <c r="O30" s="4"/>
      <c r="P30" s="4"/>
      <c r="Q30" s="10">
        <f t="shared" si="0"/>
        <v>92.75</v>
      </c>
    </row>
    <row r="31" spans="2:17">
      <c r="B31" s="6">
        <f t="shared" si="1"/>
        <v>23</v>
      </c>
      <c r="C31" s="3" t="s">
        <v>51</v>
      </c>
      <c r="D31" s="52" t="s">
        <v>161</v>
      </c>
      <c r="E31" s="52"/>
      <c r="F31" s="52"/>
      <c r="G31" s="52"/>
      <c r="H31" s="52"/>
      <c r="I31" s="52"/>
      <c r="J31" s="24">
        <v>0</v>
      </c>
      <c r="K31" s="27">
        <v>0</v>
      </c>
      <c r="L31" s="34">
        <v>6</v>
      </c>
      <c r="M31" s="38">
        <v>0</v>
      </c>
      <c r="N31" s="4"/>
      <c r="O31" s="4"/>
      <c r="P31" s="4"/>
      <c r="Q31" s="10">
        <f t="shared" si="0"/>
        <v>1.5</v>
      </c>
    </row>
    <row r="32" spans="2:17">
      <c r="B32" s="6">
        <f t="shared" si="1"/>
        <v>24</v>
      </c>
      <c r="C32" s="3" t="s">
        <v>59</v>
      </c>
      <c r="D32" s="52" t="s">
        <v>162</v>
      </c>
      <c r="E32" s="52"/>
      <c r="F32" s="52"/>
      <c r="G32" s="52"/>
      <c r="H32" s="52"/>
      <c r="I32" s="52"/>
      <c r="J32" s="3">
        <v>91</v>
      </c>
      <c r="K32" s="17">
        <v>90</v>
      </c>
      <c r="L32" s="33">
        <v>78</v>
      </c>
      <c r="M32" s="36">
        <v>91</v>
      </c>
      <c r="N32" s="4"/>
      <c r="O32" s="4"/>
      <c r="P32" s="4"/>
      <c r="Q32" s="10">
        <f t="shared" si="0"/>
        <v>87.5</v>
      </c>
    </row>
    <row r="33" spans="2:17">
      <c r="B33" s="6">
        <f t="shared" si="1"/>
        <v>25</v>
      </c>
      <c r="C33" s="3" t="s">
        <v>52</v>
      </c>
      <c r="D33" s="52" t="s">
        <v>163</v>
      </c>
      <c r="E33" s="52"/>
      <c r="F33" s="52"/>
      <c r="G33" s="52"/>
      <c r="H33" s="52"/>
      <c r="I33" s="52"/>
      <c r="J33" s="3">
        <v>90</v>
      </c>
      <c r="K33" s="17">
        <v>90</v>
      </c>
      <c r="L33" s="33">
        <v>87</v>
      </c>
      <c r="M33" s="36">
        <v>77</v>
      </c>
      <c r="N33" s="4"/>
      <c r="O33" s="4"/>
      <c r="P33" s="4"/>
      <c r="Q33" s="10">
        <f t="shared" si="0"/>
        <v>86</v>
      </c>
    </row>
    <row r="34" spans="2:17">
      <c r="B34" s="6">
        <f t="shared" si="1"/>
        <v>26</v>
      </c>
      <c r="C34" s="3" t="s">
        <v>45</v>
      </c>
      <c r="D34" s="52" t="s">
        <v>164</v>
      </c>
      <c r="E34" s="52"/>
      <c r="F34" s="52"/>
      <c r="G34" s="52"/>
      <c r="H34" s="52"/>
      <c r="I34" s="52"/>
      <c r="J34" s="3">
        <v>98</v>
      </c>
      <c r="K34" s="17">
        <v>95</v>
      </c>
      <c r="L34" s="33">
        <v>89</v>
      </c>
      <c r="M34" s="36">
        <v>98</v>
      </c>
      <c r="N34" s="4"/>
      <c r="O34" s="4"/>
      <c r="P34" s="4"/>
      <c r="Q34" s="10">
        <f t="shared" si="0"/>
        <v>95</v>
      </c>
    </row>
    <row r="35" spans="2:17">
      <c r="B35" s="6">
        <f t="shared" si="1"/>
        <v>27</v>
      </c>
      <c r="C35" s="3" t="s">
        <v>46</v>
      </c>
      <c r="D35" s="52" t="s">
        <v>165</v>
      </c>
      <c r="E35" s="52"/>
      <c r="F35" s="52"/>
      <c r="G35" s="52"/>
      <c r="H35" s="52"/>
      <c r="I35" s="52"/>
      <c r="J35" s="3">
        <v>90</v>
      </c>
      <c r="K35" s="17">
        <v>82</v>
      </c>
      <c r="L35" s="33">
        <v>78</v>
      </c>
      <c r="M35" s="36">
        <v>83</v>
      </c>
      <c r="N35" s="4"/>
      <c r="O35" s="4"/>
      <c r="P35" s="4"/>
      <c r="Q35" s="10">
        <f t="shared" si="0"/>
        <v>83.25</v>
      </c>
    </row>
    <row r="36" spans="2:17">
      <c r="B36" s="6">
        <f t="shared" si="1"/>
        <v>28</v>
      </c>
      <c r="C36" s="3" t="s">
        <v>47</v>
      </c>
      <c r="D36" s="52" t="s">
        <v>166</v>
      </c>
      <c r="E36" s="52"/>
      <c r="F36" s="52"/>
      <c r="G36" s="52"/>
      <c r="H36" s="52"/>
      <c r="I36" s="52"/>
      <c r="J36" s="3">
        <v>96</v>
      </c>
      <c r="K36" s="17">
        <v>93</v>
      </c>
      <c r="L36" s="33">
        <v>81</v>
      </c>
      <c r="M36" s="36">
        <v>83</v>
      </c>
      <c r="N36" s="4"/>
      <c r="O36" s="4"/>
      <c r="P36" s="4"/>
      <c r="Q36" s="10">
        <f t="shared" si="0"/>
        <v>88.25</v>
      </c>
    </row>
    <row r="37" spans="2:17">
      <c r="B37" s="6">
        <f t="shared" si="1"/>
        <v>29</v>
      </c>
      <c r="C37" s="19"/>
      <c r="D37" s="49"/>
      <c r="E37" s="50"/>
      <c r="F37" s="50"/>
      <c r="G37" s="50"/>
      <c r="H37" s="50"/>
      <c r="I37" s="51"/>
      <c r="K37" s="4"/>
      <c r="L37" s="33"/>
      <c r="M37" s="4"/>
      <c r="N37" s="4"/>
      <c r="O37" s="4"/>
      <c r="P37" s="4"/>
      <c r="Q37" s="10">
        <f t="shared" ref="Q37:Q48" si="2">SUM(J37:P37)/7</f>
        <v>0</v>
      </c>
    </row>
    <row r="38" spans="2:17">
      <c r="B38" s="6">
        <f t="shared" si="1"/>
        <v>30</v>
      </c>
      <c r="C38" s="6"/>
      <c r="D38" s="44"/>
      <c r="E38" s="44"/>
      <c r="F38" s="44"/>
      <c r="G38" s="44"/>
      <c r="H38" s="44"/>
      <c r="I38" s="44"/>
      <c r="K38" s="4"/>
      <c r="L38" s="4"/>
      <c r="M38" s="4"/>
      <c r="N38" s="4"/>
      <c r="O38" s="4"/>
      <c r="P38" s="4"/>
      <c r="Q38" s="10">
        <f t="shared" si="2"/>
        <v>0</v>
      </c>
    </row>
    <row r="39" spans="2:17">
      <c r="B39" s="6">
        <f t="shared" si="1"/>
        <v>31</v>
      </c>
      <c r="C39" s="6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>
      <c r="B40" s="6">
        <f t="shared" si="1"/>
        <v>32</v>
      </c>
      <c r="C40" s="6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>
      <c r="B41" s="6">
        <f t="shared" si="1"/>
        <v>33</v>
      </c>
      <c r="C41" s="6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>
      <c r="B42" s="6">
        <f t="shared" si="1"/>
        <v>34</v>
      </c>
      <c r="C42" s="6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39"/>
      <c r="D54" s="39"/>
      <c r="E54" s="1"/>
      <c r="H54" s="48" t="s">
        <v>19</v>
      </c>
      <c r="I54" s="48"/>
      <c r="J54" s="11">
        <f>COUNTIF(J9:J53,"&gt;=70")</f>
        <v>26</v>
      </c>
      <c r="K54" s="11">
        <f t="shared" ref="K54:P54" si="4">COUNTIF(K9:K53,"&gt;=70")</f>
        <v>25</v>
      </c>
      <c r="L54" s="11">
        <f t="shared" si="4"/>
        <v>21</v>
      </c>
      <c r="M54" s="11">
        <f t="shared" si="4"/>
        <v>26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23</v>
      </c>
    </row>
    <row r="55" spans="2:17">
      <c r="C55" s="39"/>
      <c r="D55" s="39"/>
      <c r="E55" s="8"/>
      <c r="H55" s="43" t="s">
        <v>20</v>
      </c>
      <c r="I55" s="43"/>
      <c r="J55" s="12">
        <f>COUNTIF(J9:J53,"&lt;70")</f>
        <v>2</v>
      </c>
      <c r="K55" s="12">
        <f t="shared" ref="K55:Q55" si="6">COUNTIF(K9:K53,"&lt;70")</f>
        <v>3</v>
      </c>
      <c r="L55" s="12">
        <f t="shared" si="6"/>
        <v>7</v>
      </c>
      <c r="M55" s="12">
        <f t="shared" si="6"/>
        <v>2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22</v>
      </c>
    </row>
    <row r="56" spans="2:17">
      <c r="C56" s="39"/>
      <c r="D56" s="39"/>
      <c r="E56" s="39"/>
      <c r="H56" s="43" t="s">
        <v>21</v>
      </c>
      <c r="I56" s="43"/>
      <c r="J56" s="12">
        <f>COUNT(J9:J53)</f>
        <v>28</v>
      </c>
      <c r="K56" s="12">
        <f t="shared" ref="K56:Q56" si="7">COUNT(K9:K53)</f>
        <v>28</v>
      </c>
      <c r="L56" s="12">
        <f t="shared" si="7"/>
        <v>28</v>
      </c>
      <c r="M56" s="12">
        <f t="shared" si="7"/>
        <v>28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C57" s="39"/>
      <c r="D57" s="39"/>
      <c r="E57" s="1"/>
      <c r="H57" s="40" t="s">
        <v>16</v>
      </c>
      <c r="I57" s="40"/>
      <c r="J57" s="13">
        <f>J54/J56</f>
        <v>0.9285714285714286</v>
      </c>
      <c r="K57" s="14">
        <f t="shared" ref="K57:Q57" si="8">K54/K56</f>
        <v>0.8928571428571429</v>
      </c>
      <c r="L57" s="14">
        <f t="shared" si="8"/>
        <v>0.75</v>
      </c>
      <c r="M57" s="14">
        <f t="shared" si="8"/>
        <v>0.9285714285714286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0.51111111111111107</v>
      </c>
    </row>
    <row r="58" spans="2:17">
      <c r="C58" s="39"/>
      <c r="D58" s="39"/>
      <c r="E58" s="1"/>
      <c r="H58" s="40" t="s">
        <v>17</v>
      </c>
      <c r="I58" s="40"/>
      <c r="J58" s="13">
        <f>J55/J56</f>
        <v>7.1428571428571425E-2</v>
      </c>
      <c r="K58" s="13">
        <f t="shared" ref="K58:Q58" si="9">K55/K56</f>
        <v>0.10714285714285714</v>
      </c>
      <c r="L58" s="14">
        <f t="shared" si="9"/>
        <v>0.25</v>
      </c>
      <c r="M58" s="14">
        <f t="shared" si="9"/>
        <v>7.1428571428571425E-2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0.48888888888888887</v>
      </c>
    </row>
    <row r="59" spans="2:17">
      <c r="C59" s="39"/>
      <c r="D59" s="39"/>
      <c r="E59" s="8"/>
    </row>
    <row r="60" spans="2:17">
      <c r="C60" s="1"/>
      <c r="D60" s="1"/>
      <c r="E60" s="8"/>
    </row>
    <row r="61" spans="2:17">
      <c r="J61" s="41"/>
      <c r="K61" s="41"/>
      <c r="L61" s="41"/>
      <c r="M61" s="41"/>
      <c r="N61" s="41"/>
      <c r="O61" s="41"/>
      <c r="P61" s="41"/>
    </row>
    <row r="62" spans="2:17">
      <c r="J62" s="42" t="s">
        <v>18</v>
      </c>
      <c r="K62" s="42"/>
      <c r="L62" s="42"/>
      <c r="M62" s="42"/>
      <c r="N62" s="42"/>
      <c r="O62" s="42"/>
      <c r="P62" s="4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conditionalFormatting sqref="L9:L36">
    <cfRule type="cellIs" dxfId="9" priority="3" stopIfTrue="1" operator="equal">
      <formula>"E! %"</formula>
    </cfRule>
    <cfRule type="cellIs" dxfId="8" priority="4" stopIfTrue="1" operator="equal">
      <formula>"E! P"</formula>
    </cfRule>
  </conditionalFormatting>
  <conditionalFormatting sqref="L36:L37">
    <cfRule type="cellIs" dxfId="7" priority="5" stopIfTrue="1" operator="equal">
      <formula>"E! %"</formula>
    </cfRule>
    <cfRule type="cellIs" dxfId="6" priority="6" stopIfTrue="1" operator="equal">
      <formula>"E! P"</formula>
    </cfRule>
  </conditionalFormatting>
  <conditionalFormatting sqref="M9:M28">
    <cfRule type="cellIs" dxfId="5" priority="1" stopIfTrue="1" operator="equal">
      <formula>"E! %"</formula>
    </cfRule>
    <cfRule type="cellIs" dxfId="4" priority="2" stopIfTrue="1" operator="equal">
      <formula>"E! P"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zoomScale="68" zoomScaleNormal="84" workbookViewId="0">
      <selection activeCell="N17" sqref="N17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>
      <c r="C4" t="s">
        <v>0</v>
      </c>
      <c r="D4" s="55" t="s">
        <v>60</v>
      </c>
      <c r="E4" s="55"/>
      <c r="F4" s="55"/>
      <c r="G4" s="55"/>
      <c r="I4" t="s">
        <v>1</v>
      </c>
      <c r="J4" s="56" t="s">
        <v>61</v>
      </c>
      <c r="K4" s="56"/>
      <c r="M4" t="s">
        <v>2</v>
      </c>
      <c r="N4" s="57">
        <v>45418</v>
      </c>
      <c r="O4" s="57"/>
    </row>
    <row r="5" spans="2:18" ht="6.75" customHeight="1">
      <c r="D5" s="5"/>
      <c r="E5" s="5"/>
      <c r="F5" s="5"/>
      <c r="G5" s="5"/>
    </row>
    <row r="6" spans="2:18">
      <c r="C6" t="s">
        <v>3</v>
      </c>
      <c r="D6" s="56" t="s">
        <v>124</v>
      </c>
      <c r="E6" s="56"/>
      <c r="F6" s="56"/>
      <c r="G6" s="56"/>
      <c r="I6" s="39" t="s">
        <v>22</v>
      </c>
      <c r="J6" s="39"/>
      <c r="K6" s="58" t="s">
        <v>24</v>
      </c>
      <c r="L6" s="58"/>
      <c r="M6" s="58"/>
      <c r="N6" s="58"/>
      <c r="O6" s="58"/>
      <c r="P6" s="58"/>
    </row>
    <row r="7" spans="2:18" ht="11.25" customHeight="1"/>
    <row r="8" spans="2:18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54</v>
      </c>
      <c r="D9" s="59" t="s">
        <v>131</v>
      </c>
      <c r="E9" s="60"/>
      <c r="F9" s="60"/>
      <c r="G9" s="60"/>
      <c r="H9" s="60"/>
      <c r="I9" s="60"/>
      <c r="J9" s="3">
        <v>91</v>
      </c>
      <c r="K9" s="17">
        <v>93</v>
      </c>
      <c r="L9" s="4">
        <v>85</v>
      </c>
      <c r="M9" s="4">
        <v>65</v>
      </c>
      <c r="N9" s="4"/>
      <c r="O9" s="4"/>
      <c r="P9" s="4"/>
      <c r="Q9" s="10">
        <f>SUM(J9:P9)/4</f>
        <v>83.5</v>
      </c>
    </row>
    <row r="10" spans="2:18" ht="15.6">
      <c r="B10" s="6">
        <f>B9+1</f>
        <v>2</v>
      </c>
      <c r="C10" s="18" t="s">
        <v>56</v>
      </c>
      <c r="D10" s="59" t="s">
        <v>132</v>
      </c>
      <c r="E10" s="60"/>
      <c r="F10" s="60"/>
      <c r="G10" s="60"/>
      <c r="H10" s="60"/>
      <c r="I10" s="60"/>
      <c r="J10" s="3">
        <v>93</v>
      </c>
      <c r="K10" s="17">
        <v>91</v>
      </c>
      <c r="L10" s="4">
        <v>82</v>
      </c>
      <c r="M10" s="4">
        <v>65</v>
      </c>
      <c r="N10" s="4"/>
      <c r="O10" s="4"/>
      <c r="P10" s="4"/>
      <c r="Q10" s="10">
        <f t="shared" ref="Q10:Q12" si="0">SUM(J10:P10)/4</f>
        <v>82.75</v>
      </c>
    </row>
    <row r="11" spans="2:18" ht="15.6">
      <c r="B11" s="6">
        <f t="shared" ref="B11:B53" si="1">B10+1</f>
        <v>3</v>
      </c>
      <c r="C11" s="18" t="s">
        <v>58</v>
      </c>
      <c r="D11" s="59" t="s">
        <v>133</v>
      </c>
      <c r="E11" s="60"/>
      <c r="F11" s="60"/>
      <c r="G11" s="60"/>
      <c r="H11" s="60"/>
      <c r="I11" s="60"/>
      <c r="J11" s="3">
        <v>80</v>
      </c>
      <c r="K11" s="17">
        <v>74</v>
      </c>
      <c r="L11" s="4">
        <v>87</v>
      </c>
      <c r="M11" s="4">
        <v>65</v>
      </c>
      <c r="N11" s="4"/>
      <c r="O11" s="4"/>
      <c r="P11" s="4"/>
      <c r="Q11" s="10">
        <f t="shared" si="0"/>
        <v>76.5</v>
      </c>
    </row>
    <row r="12" spans="2:18" ht="15.6">
      <c r="B12" s="6">
        <f t="shared" si="1"/>
        <v>4</v>
      </c>
      <c r="C12" s="18" t="s">
        <v>57</v>
      </c>
      <c r="D12" s="59" t="s">
        <v>134</v>
      </c>
      <c r="E12" s="60"/>
      <c r="F12" s="60"/>
      <c r="G12" s="60"/>
      <c r="H12" s="60"/>
      <c r="I12" s="60"/>
      <c r="J12" s="3">
        <v>80</v>
      </c>
      <c r="K12" s="17">
        <v>80</v>
      </c>
      <c r="L12" s="4">
        <v>70</v>
      </c>
      <c r="M12" s="4">
        <v>65</v>
      </c>
      <c r="N12" s="4"/>
      <c r="O12" s="4"/>
      <c r="P12" s="4"/>
      <c r="Q12" s="10">
        <f t="shared" si="0"/>
        <v>73.75</v>
      </c>
    </row>
    <row r="13" spans="2:18">
      <c r="B13" s="6">
        <f t="shared" si="1"/>
        <v>5</v>
      </c>
      <c r="C13" s="6"/>
      <c r="D13" s="59"/>
      <c r="E13" s="60"/>
      <c r="F13" s="60"/>
      <c r="G13" s="60"/>
      <c r="H13" s="60"/>
      <c r="I13" s="60"/>
      <c r="J13" s="3"/>
      <c r="K13" s="17"/>
      <c r="L13" s="4"/>
      <c r="M13" s="4"/>
      <c r="N13" s="4"/>
      <c r="O13" s="4"/>
      <c r="P13" s="4"/>
      <c r="Q13" s="10">
        <f t="shared" ref="Q13:Q48" si="2">SUM(J13:P13)/7</f>
        <v>0</v>
      </c>
    </row>
    <row r="14" spans="2:18">
      <c r="B14" s="6">
        <f t="shared" si="1"/>
        <v>6</v>
      </c>
      <c r="C14" s="6"/>
      <c r="D14" s="59"/>
      <c r="E14" s="60"/>
      <c r="F14" s="60"/>
      <c r="G14" s="60"/>
      <c r="H14" s="60"/>
      <c r="I14" s="60"/>
      <c r="J14" s="3"/>
      <c r="K14" s="17"/>
      <c r="L14" s="4"/>
      <c r="M14" s="4"/>
      <c r="N14" s="4"/>
      <c r="O14" s="4"/>
      <c r="P14" s="4"/>
      <c r="Q14" s="10">
        <f t="shared" si="2"/>
        <v>0</v>
      </c>
    </row>
    <row r="15" spans="2:18">
      <c r="B15" s="6">
        <f t="shared" si="1"/>
        <v>7</v>
      </c>
      <c r="C15" s="6"/>
      <c r="D15" s="59"/>
      <c r="E15" s="60"/>
      <c r="F15" s="60"/>
      <c r="G15" s="60"/>
      <c r="H15" s="60"/>
      <c r="I15" s="60"/>
      <c r="J15" s="3"/>
      <c r="K15" s="17"/>
      <c r="L15" s="4"/>
      <c r="M15" s="4"/>
      <c r="N15" s="4"/>
      <c r="O15" s="4"/>
      <c r="P15" s="4"/>
      <c r="Q15" s="10">
        <f t="shared" si="2"/>
        <v>0</v>
      </c>
    </row>
    <row r="16" spans="2:18">
      <c r="B16" s="6">
        <f t="shared" si="1"/>
        <v>8</v>
      </c>
      <c r="C16" s="6"/>
      <c r="D16" s="59"/>
      <c r="E16" s="60"/>
      <c r="F16" s="60"/>
      <c r="G16" s="60"/>
      <c r="H16" s="60"/>
      <c r="I16" s="60"/>
      <c r="J16" s="3"/>
      <c r="K16" s="17"/>
      <c r="L16" s="4"/>
      <c r="M16" s="4"/>
      <c r="N16" s="4"/>
      <c r="O16" s="4"/>
      <c r="P16" s="4"/>
      <c r="Q16" s="10">
        <f t="shared" si="2"/>
        <v>0</v>
      </c>
    </row>
    <row r="17" spans="2:17">
      <c r="B17" s="6">
        <f t="shared" si="1"/>
        <v>9</v>
      </c>
      <c r="C17" s="6"/>
      <c r="D17" s="59"/>
      <c r="E17" s="60"/>
      <c r="F17" s="60"/>
      <c r="G17" s="60"/>
      <c r="H17" s="60"/>
      <c r="I17" s="60"/>
      <c r="J17" s="3"/>
      <c r="K17" s="17"/>
      <c r="L17" s="4"/>
      <c r="M17" s="4"/>
      <c r="N17" s="4"/>
      <c r="O17" s="4"/>
      <c r="P17" s="4"/>
      <c r="Q17" s="10">
        <f t="shared" si="2"/>
        <v>0</v>
      </c>
    </row>
    <row r="18" spans="2:17">
      <c r="B18" s="6">
        <f t="shared" si="1"/>
        <v>10</v>
      </c>
      <c r="C18" s="6"/>
      <c r="D18" s="59"/>
      <c r="E18" s="60"/>
      <c r="F18" s="60"/>
      <c r="G18" s="60"/>
      <c r="H18" s="60"/>
      <c r="I18" s="60"/>
      <c r="J18" s="3"/>
      <c r="K18" s="17"/>
      <c r="L18" s="4"/>
      <c r="M18" s="4"/>
      <c r="N18" s="4"/>
      <c r="O18" s="4"/>
      <c r="P18" s="4"/>
      <c r="Q18" s="10">
        <f t="shared" si="2"/>
        <v>0</v>
      </c>
    </row>
    <row r="19" spans="2:17">
      <c r="B19" s="6">
        <f t="shared" si="1"/>
        <v>11</v>
      </c>
      <c r="C19" s="6"/>
      <c r="D19" s="59"/>
      <c r="E19" s="60"/>
      <c r="F19" s="60"/>
      <c r="G19" s="60"/>
      <c r="H19" s="60"/>
      <c r="I19" s="60"/>
      <c r="J19" s="3"/>
      <c r="K19" s="17"/>
      <c r="L19" s="4"/>
      <c r="M19" s="4"/>
      <c r="N19" s="4"/>
      <c r="O19" s="4"/>
      <c r="P19" s="4"/>
      <c r="Q19" s="10">
        <f t="shared" si="2"/>
        <v>0</v>
      </c>
    </row>
    <row r="20" spans="2:17">
      <c r="B20" s="6">
        <f t="shared" si="1"/>
        <v>12</v>
      </c>
      <c r="C20" s="6"/>
      <c r="D20" s="59"/>
      <c r="E20" s="60"/>
      <c r="F20" s="60"/>
      <c r="G20" s="60"/>
      <c r="H20" s="60"/>
      <c r="I20" s="60"/>
      <c r="J20" s="3"/>
      <c r="K20" s="17"/>
      <c r="L20" s="4"/>
      <c r="M20" s="4"/>
      <c r="N20" s="4"/>
      <c r="O20" s="4"/>
      <c r="P20" s="4"/>
      <c r="Q20" s="10">
        <f t="shared" si="2"/>
        <v>0</v>
      </c>
    </row>
    <row r="21" spans="2:17">
      <c r="B21" s="6">
        <f t="shared" si="1"/>
        <v>13</v>
      </c>
      <c r="C21" s="6"/>
      <c r="D21" s="59"/>
      <c r="E21" s="60"/>
      <c r="F21" s="60"/>
      <c r="G21" s="60"/>
      <c r="H21" s="60"/>
      <c r="I21" s="60"/>
      <c r="J21" s="3"/>
      <c r="K21" s="17"/>
      <c r="L21" s="4"/>
      <c r="M21" s="4"/>
      <c r="N21" s="4"/>
      <c r="O21" s="4"/>
      <c r="P21" s="4"/>
      <c r="Q21" s="10">
        <f t="shared" si="2"/>
        <v>0</v>
      </c>
    </row>
    <row r="22" spans="2:17">
      <c r="B22" s="6">
        <f t="shared" si="1"/>
        <v>14</v>
      </c>
      <c r="C22" s="6"/>
      <c r="D22" s="59"/>
      <c r="E22" s="60"/>
      <c r="F22" s="60"/>
      <c r="G22" s="60"/>
      <c r="H22" s="60"/>
      <c r="I22" s="60"/>
      <c r="J22" s="3"/>
      <c r="K22" s="17"/>
      <c r="L22" s="4"/>
      <c r="M22" s="4"/>
      <c r="N22" s="4"/>
      <c r="O22" s="4"/>
      <c r="P22" s="4"/>
      <c r="Q22" s="10">
        <f t="shared" si="2"/>
        <v>0</v>
      </c>
    </row>
    <row r="23" spans="2:17">
      <c r="B23" s="6">
        <f t="shared" si="1"/>
        <v>15</v>
      </c>
      <c r="C23" s="6"/>
      <c r="D23" s="59"/>
      <c r="E23" s="60"/>
      <c r="F23" s="60"/>
      <c r="G23" s="60"/>
      <c r="H23" s="60"/>
      <c r="I23" s="60"/>
      <c r="J23" s="3"/>
      <c r="K23" s="17"/>
      <c r="L23" s="4"/>
      <c r="M23" s="4"/>
      <c r="N23" s="4"/>
      <c r="O23" s="4"/>
      <c r="P23" s="4"/>
      <c r="Q23" s="10">
        <f t="shared" si="2"/>
        <v>0</v>
      </c>
    </row>
    <row r="24" spans="2:17">
      <c r="B24" s="6">
        <f t="shared" si="1"/>
        <v>16</v>
      </c>
      <c r="C24" s="6"/>
      <c r="D24" s="59"/>
      <c r="E24" s="60"/>
      <c r="F24" s="60"/>
      <c r="G24" s="60"/>
      <c r="H24" s="60"/>
      <c r="I24" s="60"/>
      <c r="J24" s="3"/>
      <c r="K24" s="17"/>
      <c r="L24" s="4"/>
      <c r="M24" s="4"/>
      <c r="N24" s="4"/>
      <c r="O24" s="4"/>
      <c r="P24" s="4"/>
      <c r="Q24" s="10">
        <f t="shared" si="2"/>
        <v>0</v>
      </c>
    </row>
    <row r="25" spans="2:17">
      <c r="B25" s="6">
        <f t="shared" si="1"/>
        <v>17</v>
      </c>
      <c r="C25" s="6"/>
      <c r="D25" s="59"/>
      <c r="E25" s="60"/>
      <c r="F25" s="60"/>
      <c r="G25" s="60"/>
      <c r="H25" s="60"/>
      <c r="I25" s="60"/>
      <c r="J25" s="3"/>
      <c r="K25" s="17"/>
      <c r="L25" s="4"/>
      <c r="M25" s="4"/>
      <c r="N25" s="4"/>
      <c r="O25" s="4"/>
      <c r="P25" s="4"/>
      <c r="Q25" s="10">
        <f t="shared" si="2"/>
        <v>0</v>
      </c>
    </row>
    <row r="26" spans="2:17">
      <c r="B26" s="6">
        <f t="shared" si="1"/>
        <v>18</v>
      </c>
      <c r="C26" s="6"/>
      <c r="D26" s="59"/>
      <c r="E26" s="60"/>
      <c r="F26" s="60"/>
      <c r="G26" s="60"/>
      <c r="H26" s="60"/>
      <c r="I26" s="60"/>
      <c r="J26" s="3"/>
      <c r="K26" s="17"/>
      <c r="L26" s="4"/>
      <c r="M26" s="4"/>
      <c r="N26" s="4"/>
      <c r="O26" s="4"/>
      <c r="P26" s="4"/>
      <c r="Q26" s="10">
        <f t="shared" si="2"/>
        <v>0</v>
      </c>
    </row>
    <row r="27" spans="2:17">
      <c r="B27" s="6">
        <f t="shared" si="1"/>
        <v>19</v>
      </c>
      <c r="C27" s="6"/>
      <c r="D27" s="59"/>
      <c r="E27" s="60"/>
      <c r="F27" s="60"/>
      <c r="G27" s="60"/>
      <c r="H27" s="60"/>
      <c r="I27" s="60"/>
      <c r="J27" s="20"/>
      <c r="K27" s="17"/>
      <c r="L27" s="4"/>
      <c r="M27" s="4"/>
      <c r="N27" s="4"/>
      <c r="O27" s="4"/>
      <c r="P27" s="4"/>
      <c r="Q27" s="10">
        <f t="shared" si="2"/>
        <v>0</v>
      </c>
    </row>
    <row r="28" spans="2:17">
      <c r="B28" s="6">
        <f t="shared" si="1"/>
        <v>20</v>
      </c>
      <c r="C28" s="6"/>
      <c r="D28" s="59"/>
      <c r="E28" s="60"/>
      <c r="F28" s="60"/>
      <c r="G28" s="60"/>
      <c r="H28" s="60"/>
      <c r="I28" s="60"/>
      <c r="J28" s="3"/>
      <c r="K28" s="17"/>
      <c r="L28" s="4"/>
      <c r="M28" s="4"/>
      <c r="N28" s="4"/>
      <c r="O28" s="4"/>
      <c r="P28" s="4"/>
      <c r="Q28" s="10">
        <f t="shared" si="2"/>
        <v>0</v>
      </c>
    </row>
    <row r="29" spans="2:17">
      <c r="B29" s="6">
        <f t="shared" si="1"/>
        <v>21</v>
      </c>
      <c r="C29" s="6"/>
      <c r="D29" s="59"/>
      <c r="E29" s="60"/>
      <c r="F29" s="60"/>
      <c r="G29" s="60"/>
      <c r="H29" s="60"/>
      <c r="I29" s="60"/>
      <c r="J29" s="3"/>
      <c r="K29" s="17"/>
      <c r="L29" s="4"/>
      <c r="M29" s="4"/>
      <c r="N29" s="4"/>
      <c r="O29" s="4"/>
      <c r="P29" s="4"/>
      <c r="Q29" s="10">
        <f t="shared" si="2"/>
        <v>0</v>
      </c>
    </row>
    <row r="30" spans="2:17">
      <c r="B30" s="6">
        <f t="shared" si="1"/>
        <v>22</v>
      </c>
      <c r="C30" s="6"/>
      <c r="D30" s="59"/>
      <c r="E30" s="60"/>
      <c r="F30" s="60"/>
      <c r="G30" s="60"/>
      <c r="H30" s="60"/>
      <c r="I30" s="60"/>
      <c r="J30" s="3"/>
      <c r="K30" s="17"/>
      <c r="L30" s="4"/>
      <c r="M30" s="4"/>
      <c r="N30" s="4"/>
      <c r="O30" s="4"/>
      <c r="P30" s="4"/>
      <c r="Q30" s="10">
        <f t="shared" si="2"/>
        <v>0</v>
      </c>
    </row>
    <row r="31" spans="2:17">
      <c r="B31" s="6">
        <f t="shared" si="1"/>
        <v>23</v>
      </c>
      <c r="C31" s="6"/>
      <c r="D31" s="59"/>
      <c r="E31" s="60"/>
      <c r="F31" s="60"/>
      <c r="G31" s="60"/>
      <c r="H31" s="60"/>
      <c r="I31" s="60"/>
      <c r="J31" s="3"/>
      <c r="K31" s="17"/>
      <c r="L31" s="4"/>
      <c r="M31" s="4"/>
      <c r="N31" s="4"/>
      <c r="O31" s="4"/>
      <c r="P31" s="4"/>
      <c r="Q31" s="10">
        <f t="shared" si="2"/>
        <v>0</v>
      </c>
    </row>
    <row r="32" spans="2:17">
      <c r="B32" s="6">
        <f t="shared" si="1"/>
        <v>24</v>
      </c>
      <c r="C32" s="6"/>
      <c r="D32" s="59"/>
      <c r="E32" s="60"/>
      <c r="F32" s="60"/>
      <c r="G32" s="60"/>
      <c r="H32" s="60"/>
      <c r="I32" s="60"/>
      <c r="J32" s="3"/>
      <c r="K32" s="17"/>
      <c r="L32" s="4"/>
      <c r="M32" s="4"/>
      <c r="N32" s="4"/>
      <c r="O32" s="4"/>
      <c r="P32" s="4"/>
      <c r="Q32" s="10">
        <f t="shared" si="2"/>
        <v>0</v>
      </c>
    </row>
    <row r="33" spans="2:17">
      <c r="B33" s="6">
        <f t="shared" si="1"/>
        <v>25</v>
      </c>
      <c r="C33" s="6"/>
      <c r="D33" s="59"/>
      <c r="E33" s="60"/>
      <c r="F33" s="60"/>
      <c r="G33" s="60"/>
      <c r="H33" s="60"/>
      <c r="I33" s="60"/>
      <c r="J33" s="3"/>
      <c r="K33" s="17"/>
      <c r="L33" s="4"/>
      <c r="M33" s="4"/>
      <c r="N33" s="4"/>
      <c r="O33" s="4"/>
      <c r="P33" s="4"/>
      <c r="Q33" s="10">
        <f t="shared" si="2"/>
        <v>0</v>
      </c>
    </row>
    <row r="34" spans="2:17">
      <c r="B34" s="6">
        <f t="shared" si="1"/>
        <v>26</v>
      </c>
      <c r="C34" s="6"/>
      <c r="D34" s="59"/>
      <c r="E34" s="60"/>
      <c r="F34" s="60"/>
      <c r="G34" s="60"/>
      <c r="H34" s="60"/>
      <c r="I34" s="60"/>
      <c r="J34" s="3"/>
      <c r="K34" s="17"/>
      <c r="L34" s="4"/>
      <c r="M34" s="4"/>
      <c r="N34" s="4"/>
      <c r="O34" s="4"/>
      <c r="P34" s="4"/>
      <c r="Q34" s="10">
        <f t="shared" si="2"/>
        <v>0</v>
      </c>
    </row>
    <row r="35" spans="2:17">
      <c r="B35" s="6">
        <f t="shared" si="1"/>
        <v>27</v>
      </c>
      <c r="C35" s="6"/>
      <c r="D35" s="59"/>
      <c r="E35" s="60"/>
      <c r="F35" s="60"/>
      <c r="G35" s="60"/>
      <c r="H35" s="60"/>
      <c r="I35" s="60"/>
      <c r="J35" s="3"/>
      <c r="K35" s="17"/>
      <c r="L35" s="4"/>
      <c r="M35" s="4"/>
      <c r="N35" s="4"/>
      <c r="O35" s="4"/>
      <c r="P35" s="4"/>
      <c r="Q35" s="10">
        <f t="shared" si="2"/>
        <v>0</v>
      </c>
    </row>
    <row r="36" spans="2:17">
      <c r="B36" s="6">
        <f t="shared" si="1"/>
        <v>28</v>
      </c>
      <c r="C36" s="6"/>
      <c r="D36" s="59"/>
      <c r="E36" s="60"/>
      <c r="F36" s="60"/>
      <c r="G36" s="60"/>
      <c r="H36" s="60"/>
      <c r="I36" s="60"/>
      <c r="J36" s="3"/>
      <c r="K36" s="17"/>
      <c r="L36" s="4"/>
      <c r="M36" s="4"/>
      <c r="N36" s="4"/>
      <c r="O36" s="4"/>
      <c r="P36" s="4"/>
      <c r="Q36" s="10">
        <f t="shared" si="2"/>
        <v>0</v>
      </c>
    </row>
    <row r="37" spans="2:17">
      <c r="B37" s="6">
        <f t="shared" si="1"/>
        <v>29</v>
      </c>
      <c r="C37" s="6"/>
      <c r="D37" s="59"/>
      <c r="E37" s="60"/>
      <c r="F37" s="60"/>
      <c r="G37" s="60"/>
      <c r="H37" s="60"/>
      <c r="I37" s="60"/>
      <c r="J37" s="3"/>
      <c r="K37" s="17"/>
      <c r="L37" s="4"/>
      <c r="M37" s="4"/>
      <c r="N37" s="4"/>
      <c r="O37" s="4"/>
      <c r="P37" s="4"/>
      <c r="Q37" s="10">
        <f t="shared" si="2"/>
        <v>0</v>
      </c>
    </row>
    <row r="38" spans="2:17">
      <c r="B38" s="6">
        <f t="shared" si="1"/>
        <v>30</v>
      </c>
      <c r="C38" s="6"/>
      <c r="D38" s="44"/>
      <c r="E38" s="44"/>
      <c r="F38" s="44"/>
      <c r="G38" s="44"/>
      <c r="H38" s="44"/>
      <c r="I38" s="59"/>
      <c r="J38" s="3"/>
      <c r="K38" s="17"/>
      <c r="L38" s="4"/>
      <c r="M38" s="4"/>
      <c r="N38" s="4"/>
      <c r="O38" s="4"/>
      <c r="P38" s="4"/>
      <c r="Q38" s="10">
        <f t="shared" si="2"/>
        <v>0</v>
      </c>
    </row>
    <row r="39" spans="2:17">
      <c r="B39" s="6">
        <f t="shared" si="1"/>
        <v>31</v>
      </c>
      <c r="C39" s="6"/>
      <c r="D39" s="44"/>
      <c r="E39" s="44"/>
      <c r="F39" s="44"/>
      <c r="G39" s="44"/>
      <c r="H39" s="44"/>
      <c r="I39" s="44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>
      <c r="B40" s="6">
        <f t="shared" si="1"/>
        <v>32</v>
      </c>
      <c r="C40" s="6"/>
      <c r="D40" s="44"/>
      <c r="E40" s="44"/>
      <c r="F40" s="44"/>
      <c r="G40" s="44"/>
      <c r="H40" s="44"/>
      <c r="I40" s="44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>
      <c r="B41" s="6">
        <f t="shared" si="1"/>
        <v>33</v>
      </c>
      <c r="C41" s="6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>
      <c r="B42" s="6">
        <f t="shared" si="1"/>
        <v>34</v>
      </c>
      <c r="C42" s="6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39"/>
      <c r="D54" s="39"/>
      <c r="E54" s="1"/>
      <c r="H54" s="48" t="s">
        <v>19</v>
      </c>
      <c r="I54" s="48"/>
      <c r="J54" s="11">
        <f>COUNTIF(J9:J53,"&gt;=70")</f>
        <v>4</v>
      </c>
      <c r="K54" s="11">
        <f t="shared" ref="K54:P54" si="4">COUNTIF(K9:K53,"&gt;=70")</f>
        <v>4</v>
      </c>
      <c r="L54" s="11">
        <f t="shared" si="4"/>
        <v>4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4</v>
      </c>
    </row>
    <row r="55" spans="2:17">
      <c r="C55" s="39"/>
      <c r="D55" s="39"/>
      <c r="E55" s="8"/>
      <c r="H55" s="43" t="s">
        <v>20</v>
      </c>
      <c r="I55" s="43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4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41</v>
      </c>
    </row>
    <row r="56" spans="2:17">
      <c r="C56" s="39"/>
      <c r="D56" s="39"/>
      <c r="E56" s="39"/>
      <c r="H56" s="43" t="s">
        <v>21</v>
      </c>
      <c r="I56" s="43"/>
      <c r="J56" s="12">
        <f>COUNT(J9:J53)</f>
        <v>4</v>
      </c>
      <c r="K56" s="12">
        <f t="shared" ref="K56:Q56" si="7">COUNT(K9:K53)</f>
        <v>4</v>
      </c>
      <c r="L56" s="12">
        <f t="shared" si="7"/>
        <v>4</v>
      </c>
      <c r="M56" s="12">
        <f t="shared" si="7"/>
        <v>4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C57" s="39"/>
      <c r="D57" s="39"/>
      <c r="E57" s="1"/>
      <c r="H57" s="40" t="s">
        <v>16</v>
      </c>
      <c r="I57" s="40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0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8.8888888888888892E-2</v>
      </c>
    </row>
    <row r="58" spans="2:17">
      <c r="C58" s="39"/>
      <c r="D58" s="39"/>
      <c r="E58" s="1"/>
      <c r="H58" s="40" t="s">
        <v>17</v>
      </c>
      <c r="I58" s="40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1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0.91111111111111109</v>
      </c>
    </row>
    <row r="59" spans="2:17">
      <c r="C59" s="39"/>
      <c r="D59" s="39"/>
      <c r="E59" s="8"/>
    </row>
    <row r="60" spans="2:17">
      <c r="C60" s="1"/>
      <c r="D60" s="1"/>
      <c r="E60" s="8"/>
    </row>
    <row r="61" spans="2:17">
      <c r="J61" s="41"/>
      <c r="K61" s="41"/>
      <c r="L61" s="41"/>
      <c r="M61" s="41"/>
      <c r="N61" s="41"/>
      <c r="O61" s="41"/>
      <c r="P61" s="41"/>
    </row>
    <row r="62" spans="2:17">
      <c r="J62" s="42" t="s">
        <v>18</v>
      </c>
      <c r="K62" s="42"/>
      <c r="L62" s="42"/>
      <c r="M62" s="42"/>
      <c r="N62" s="42"/>
      <c r="O62" s="42"/>
      <c r="P62" s="4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7" zoomScale="94" zoomScaleNormal="84" workbookViewId="0">
      <selection activeCell="M9" sqref="M9:M42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>
      <c r="C4" t="s">
        <v>0</v>
      </c>
      <c r="D4" s="55" t="s">
        <v>25</v>
      </c>
      <c r="E4" s="55"/>
      <c r="F4" s="55"/>
      <c r="G4" s="55"/>
      <c r="I4" t="s">
        <v>1</v>
      </c>
      <c r="J4" s="56" t="s">
        <v>26</v>
      </c>
      <c r="K4" s="56"/>
      <c r="M4" t="s">
        <v>2</v>
      </c>
      <c r="N4" s="57">
        <v>45418</v>
      </c>
      <c r="O4" s="57"/>
    </row>
    <row r="5" spans="2:18" ht="6.75" customHeight="1">
      <c r="D5" s="5"/>
      <c r="E5" s="5"/>
      <c r="F5" s="5"/>
      <c r="G5" s="5"/>
    </row>
    <row r="6" spans="2:18">
      <c r="C6" t="s">
        <v>3</v>
      </c>
      <c r="D6" s="56" t="s">
        <v>124</v>
      </c>
      <c r="E6" s="56"/>
      <c r="F6" s="56"/>
      <c r="G6" s="56"/>
      <c r="I6" s="39" t="s">
        <v>22</v>
      </c>
      <c r="J6" s="39"/>
      <c r="K6" s="58" t="s">
        <v>24</v>
      </c>
      <c r="L6" s="58"/>
      <c r="M6" s="58"/>
      <c r="N6" s="58"/>
      <c r="O6" s="58"/>
      <c r="P6" s="58"/>
    </row>
    <row r="7" spans="2:18" ht="11.25" customHeight="1"/>
    <row r="8" spans="2:18" ht="15" thickBot="1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21" t="s">
        <v>62</v>
      </c>
      <c r="D9" s="59" t="s">
        <v>92</v>
      </c>
      <c r="E9" s="60"/>
      <c r="F9" s="60"/>
      <c r="G9" s="60"/>
      <c r="H9" s="60"/>
      <c r="I9" s="61"/>
      <c r="J9" s="4">
        <v>70</v>
      </c>
      <c r="K9" s="4">
        <v>87</v>
      </c>
      <c r="L9" s="28">
        <v>91</v>
      </c>
      <c r="M9" s="28">
        <v>89</v>
      </c>
      <c r="N9" s="4"/>
      <c r="O9" s="4"/>
      <c r="P9" s="4"/>
      <c r="Q9" s="10">
        <f>SUM(J9:P9)/7</f>
        <v>48.142857142857146</v>
      </c>
    </row>
    <row r="10" spans="2:18" ht="15.6">
      <c r="B10" s="6">
        <f>B9+1</f>
        <v>2</v>
      </c>
      <c r="C10" s="21" t="s">
        <v>63</v>
      </c>
      <c r="D10" s="59" t="s">
        <v>94</v>
      </c>
      <c r="E10" s="60"/>
      <c r="F10" s="60"/>
      <c r="G10" s="60"/>
      <c r="H10" s="60"/>
      <c r="I10" s="61"/>
      <c r="J10" s="22">
        <v>0</v>
      </c>
      <c r="K10" s="22">
        <v>0</v>
      </c>
      <c r="L10" s="31">
        <v>0</v>
      </c>
      <c r="M10" s="30">
        <v>0</v>
      </c>
      <c r="N10" s="4"/>
      <c r="O10" s="4"/>
      <c r="P10" s="4"/>
      <c r="Q10" s="10">
        <f t="shared" ref="Q10:Q48" si="0">SUM(J10:P10)/7</f>
        <v>0</v>
      </c>
    </row>
    <row r="11" spans="2:18" ht="15.6">
      <c r="B11" s="6">
        <f t="shared" ref="B11:B53" si="1">B10+1</f>
        <v>3</v>
      </c>
      <c r="C11" s="21" t="s">
        <v>64</v>
      </c>
      <c r="D11" s="59" t="s">
        <v>95</v>
      </c>
      <c r="E11" s="60"/>
      <c r="F11" s="60"/>
      <c r="G11" s="60"/>
      <c r="H11" s="60"/>
      <c r="I11" s="61"/>
      <c r="J11" s="4">
        <v>70</v>
      </c>
      <c r="K11" s="4">
        <v>83</v>
      </c>
      <c r="L11" s="29">
        <v>90</v>
      </c>
      <c r="M11" s="29">
        <v>86</v>
      </c>
      <c r="N11" s="4"/>
      <c r="O11" s="4"/>
      <c r="P11" s="4"/>
      <c r="Q11" s="10">
        <f t="shared" si="0"/>
        <v>47</v>
      </c>
    </row>
    <row r="12" spans="2:18" ht="15.6">
      <c r="B12" s="6">
        <f t="shared" si="1"/>
        <v>4</v>
      </c>
      <c r="C12" s="21" t="s">
        <v>65</v>
      </c>
      <c r="D12" s="59" t="s">
        <v>96</v>
      </c>
      <c r="E12" s="60"/>
      <c r="F12" s="60"/>
      <c r="G12" s="60"/>
      <c r="H12" s="60"/>
      <c r="I12" s="61"/>
      <c r="J12" s="4">
        <v>70</v>
      </c>
      <c r="K12" s="4">
        <v>76</v>
      </c>
      <c r="L12" s="31">
        <v>61</v>
      </c>
      <c r="M12" s="30">
        <v>32</v>
      </c>
      <c r="N12" s="4"/>
      <c r="O12" s="4"/>
      <c r="P12" s="4"/>
      <c r="Q12" s="10">
        <f t="shared" si="0"/>
        <v>34.142857142857146</v>
      </c>
    </row>
    <row r="13" spans="2:18" ht="15.6">
      <c r="B13" s="6">
        <f t="shared" si="1"/>
        <v>5</v>
      </c>
      <c r="C13" s="21" t="s">
        <v>125</v>
      </c>
      <c r="D13" s="59" t="s">
        <v>128</v>
      </c>
      <c r="E13" s="60"/>
      <c r="F13" s="60"/>
      <c r="G13" s="60"/>
      <c r="H13" s="60"/>
      <c r="I13" s="61"/>
      <c r="J13" s="4">
        <v>70</v>
      </c>
      <c r="K13" s="4">
        <v>90</v>
      </c>
      <c r="L13" s="29">
        <v>84</v>
      </c>
      <c r="M13" s="29">
        <v>87</v>
      </c>
      <c r="N13" s="4"/>
      <c r="O13" s="4"/>
      <c r="P13" s="4"/>
      <c r="Q13" s="10">
        <f t="shared" si="0"/>
        <v>47.285714285714285</v>
      </c>
    </row>
    <row r="14" spans="2:18" ht="15.6">
      <c r="B14" s="6">
        <f t="shared" si="1"/>
        <v>6</v>
      </c>
      <c r="C14" s="21" t="s">
        <v>66</v>
      </c>
      <c r="D14" s="59" t="s">
        <v>97</v>
      </c>
      <c r="E14" s="60"/>
      <c r="F14" s="60"/>
      <c r="G14" s="60"/>
      <c r="H14" s="60"/>
      <c r="I14" s="61"/>
      <c r="J14" s="4">
        <v>70</v>
      </c>
      <c r="K14" s="22">
        <v>51</v>
      </c>
      <c r="L14" s="29">
        <v>83</v>
      </c>
      <c r="M14" s="29">
        <v>85</v>
      </c>
      <c r="N14" s="4"/>
      <c r="O14" s="4"/>
      <c r="P14" s="4"/>
      <c r="Q14" s="10">
        <f t="shared" si="0"/>
        <v>41.285714285714285</v>
      </c>
    </row>
    <row r="15" spans="2:18" ht="15.6">
      <c r="B15" s="6">
        <f t="shared" si="1"/>
        <v>7</v>
      </c>
      <c r="C15" s="21" t="s">
        <v>55</v>
      </c>
      <c r="D15" s="59" t="s">
        <v>98</v>
      </c>
      <c r="E15" s="60"/>
      <c r="F15" s="60"/>
      <c r="G15" s="60"/>
      <c r="H15" s="60"/>
      <c r="I15" s="61"/>
      <c r="J15" s="22">
        <v>8</v>
      </c>
      <c r="K15" s="22">
        <v>0</v>
      </c>
      <c r="L15" s="31">
        <v>0</v>
      </c>
      <c r="M15" s="30">
        <v>0</v>
      </c>
      <c r="N15" s="4"/>
      <c r="O15" s="4"/>
      <c r="P15" s="4"/>
      <c r="Q15" s="10">
        <f t="shared" si="0"/>
        <v>1.1428571428571428</v>
      </c>
    </row>
    <row r="16" spans="2:18" ht="15.6">
      <c r="B16" s="6">
        <f t="shared" si="1"/>
        <v>8</v>
      </c>
      <c r="C16" s="21" t="s">
        <v>126</v>
      </c>
      <c r="D16" s="59" t="s">
        <v>129</v>
      </c>
      <c r="E16" s="60"/>
      <c r="F16" s="60"/>
      <c r="G16" s="60"/>
      <c r="H16" s="60"/>
      <c r="I16" s="61"/>
      <c r="J16" s="4">
        <v>70</v>
      </c>
      <c r="K16" s="4">
        <v>88</v>
      </c>
      <c r="L16" s="29">
        <v>85</v>
      </c>
      <c r="M16" s="29">
        <v>81</v>
      </c>
      <c r="N16" s="4"/>
      <c r="O16" s="4"/>
      <c r="P16" s="4"/>
      <c r="Q16" s="10">
        <f t="shared" si="0"/>
        <v>46.285714285714285</v>
      </c>
    </row>
    <row r="17" spans="2:17" ht="15.6">
      <c r="B17" s="6">
        <f t="shared" si="1"/>
        <v>9</v>
      </c>
      <c r="C17" s="21" t="s">
        <v>67</v>
      </c>
      <c r="D17" s="59" t="s">
        <v>99</v>
      </c>
      <c r="E17" s="60"/>
      <c r="F17" s="60"/>
      <c r="G17" s="60"/>
      <c r="H17" s="60"/>
      <c r="I17" s="61"/>
      <c r="J17" s="4">
        <v>76</v>
      </c>
      <c r="K17" s="4">
        <v>92</v>
      </c>
      <c r="L17" s="29">
        <v>90</v>
      </c>
      <c r="M17" s="29">
        <v>86</v>
      </c>
      <c r="N17" s="4"/>
      <c r="O17" s="4"/>
      <c r="P17" s="4"/>
      <c r="Q17" s="10">
        <f t="shared" si="0"/>
        <v>49.142857142857146</v>
      </c>
    </row>
    <row r="18" spans="2:17" ht="15.6">
      <c r="B18" s="6">
        <f t="shared" si="1"/>
        <v>10</v>
      </c>
      <c r="C18" s="21" t="s">
        <v>68</v>
      </c>
      <c r="D18" s="59" t="s">
        <v>100</v>
      </c>
      <c r="E18" s="60"/>
      <c r="F18" s="60"/>
      <c r="G18" s="60"/>
      <c r="H18" s="60"/>
      <c r="I18" s="61"/>
      <c r="J18" s="4">
        <v>70</v>
      </c>
      <c r="K18" s="4">
        <v>94</v>
      </c>
      <c r="L18" s="29">
        <v>86</v>
      </c>
      <c r="M18" s="29">
        <v>80</v>
      </c>
      <c r="N18" s="4"/>
      <c r="O18" s="4"/>
      <c r="P18" s="4"/>
      <c r="Q18" s="10">
        <f t="shared" si="0"/>
        <v>47.142857142857146</v>
      </c>
    </row>
    <row r="19" spans="2:17" ht="15.6">
      <c r="B19" s="6">
        <f t="shared" si="1"/>
        <v>11</v>
      </c>
      <c r="C19" s="21" t="s">
        <v>69</v>
      </c>
      <c r="D19" s="59" t="s">
        <v>101</v>
      </c>
      <c r="E19" s="60"/>
      <c r="F19" s="60"/>
      <c r="G19" s="60"/>
      <c r="H19" s="60"/>
      <c r="I19" s="61"/>
      <c r="J19" s="4">
        <v>70</v>
      </c>
      <c r="K19" s="4">
        <v>84</v>
      </c>
      <c r="L19" s="29">
        <v>84</v>
      </c>
      <c r="M19" s="29">
        <v>85</v>
      </c>
      <c r="N19" s="4"/>
      <c r="O19" s="4"/>
      <c r="P19" s="4"/>
      <c r="Q19" s="10">
        <f t="shared" si="0"/>
        <v>46.142857142857146</v>
      </c>
    </row>
    <row r="20" spans="2:17" ht="15.6">
      <c r="B20" s="6">
        <f t="shared" si="1"/>
        <v>12</v>
      </c>
      <c r="C20" s="21" t="s">
        <v>70</v>
      </c>
      <c r="D20" s="59" t="s">
        <v>102</v>
      </c>
      <c r="E20" s="60"/>
      <c r="F20" s="60"/>
      <c r="G20" s="60"/>
      <c r="H20" s="60"/>
      <c r="I20" s="61"/>
      <c r="J20" s="4">
        <v>83</v>
      </c>
      <c r="K20" s="4">
        <v>98</v>
      </c>
      <c r="L20" s="29">
        <v>94</v>
      </c>
      <c r="M20" s="29">
        <v>86</v>
      </c>
      <c r="N20" s="4"/>
      <c r="O20" s="4"/>
      <c r="P20" s="4"/>
      <c r="Q20" s="10">
        <f t="shared" si="0"/>
        <v>51.571428571428569</v>
      </c>
    </row>
    <row r="21" spans="2:17" ht="15.6">
      <c r="B21" s="6">
        <f t="shared" si="1"/>
        <v>13</v>
      </c>
      <c r="C21" s="21" t="s">
        <v>71</v>
      </c>
      <c r="D21" s="59" t="s">
        <v>103</v>
      </c>
      <c r="E21" s="60"/>
      <c r="F21" s="60"/>
      <c r="G21" s="60"/>
      <c r="H21" s="60"/>
      <c r="I21" s="61"/>
      <c r="J21" s="4">
        <v>72</v>
      </c>
      <c r="K21" s="4">
        <v>87</v>
      </c>
      <c r="L21" s="29">
        <v>90</v>
      </c>
      <c r="M21" s="29">
        <v>85</v>
      </c>
      <c r="N21" s="4"/>
      <c r="O21" s="4"/>
      <c r="P21" s="4"/>
      <c r="Q21" s="10">
        <f t="shared" si="0"/>
        <v>47.714285714285715</v>
      </c>
    </row>
    <row r="22" spans="2:17" ht="15.6">
      <c r="B22" s="6">
        <f t="shared" si="1"/>
        <v>14</v>
      </c>
      <c r="C22" s="21" t="s">
        <v>72</v>
      </c>
      <c r="D22" s="59" t="s">
        <v>104</v>
      </c>
      <c r="E22" s="60"/>
      <c r="F22" s="60"/>
      <c r="G22" s="60"/>
      <c r="H22" s="60"/>
      <c r="I22" s="61"/>
      <c r="J22" s="4">
        <v>82</v>
      </c>
      <c r="K22" s="4">
        <v>99</v>
      </c>
      <c r="L22" s="29">
        <v>92</v>
      </c>
      <c r="M22" s="29">
        <v>93</v>
      </c>
      <c r="N22" s="4"/>
      <c r="O22" s="4"/>
      <c r="P22" s="4"/>
      <c r="Q22" s="10">
        <f t="shared" si="0"/>
        <v>52.285714285714285</v>
      </c>
    </row>
    <row r="23" spans="2:17" ht="15.6">
      <c r="B23" s="6">
        <f t="shared" si="1"/>
        <v>15</v>
      </c>
      <c r="C23" s="21" t="s">
        <v>73</v>
      </c>
      <c r="D23" s="59" t="s">
        <v>105</v>
      </c>
      <c r="E23" s="60"/>
      <c r="F23" s="60"/>
      <c r="G23" s="60"/>
      <c r="H23" s="60"/>
      <c r="I23" s="61"/>
      <c r="J23" s="4">
        <v>70</v>
      </c>
      <c r="K23" s="4">
        <v>88</v>
      </c>
      <c r="L23" s="29">
        <v>79</v>
      </c>
      <c r="M23" s="29">
        <v>79</v>
      </c>
      <c r="N23" s="4"/>
      <c r="O23" s="4"/>
      <c r="P23" s="4"/>
      <c r="Q23" s="10">
        <f t="shared" si="0"/>
        <v>45.142857142857146</v>
      </c>
    </row>
    <row r="24" spans="2:17" ht="15.6">
      <c r="B24" s="6">
        <f t="shared" si="1"/>
        <v>16</v>
      </c>
      <c r="C24" s="21" t="s">
        <v>74</v>
      </c>
      <c r="D24" s="59" t="s">
        <v>106</v>
      </c>
      <c r="E24" s="60"/>
      <c r="F24" s="60"/>
      <c r="G24" s="60"/>
      <c r="H24" s="60"/>
      <c r="I24" s="61"/>
      <c r="J24" s="4">
        <v>70</v>
      </c>
      <c r="K24" s="4">
        <v>90</v>
      </c>
      <c r="L24" s="29">
        <v>87</v>
      </c>
      <c r="M24" s="29">
        <v>83</v>
      </c>
      <c r="N24" s="4"/>
      <c r="O24" s="4"/>
      <c r="P24" s="4"/>
      <c r="Q24" s="10">
        <f t="shared" si="0"/>
        <v>47.142857142857146</v>
      </c>
    </row>
    <row r="25" spans="2:17" ht="15.6">
      <c r="B25" s="6">
        <f t="shared" si="1"/>
        <v>17</v>
      </c>
      <c r="C25" s="21" t="s">
        <v>75</v>
      </c>
      <c r="D25" s="59" t="s">
        <v>107</v>
      </c>
      <c r="E25" s="60"/>
      <c r="F25" s="60"/>
      <c r="G25" s="60"/>
      <c r="H25" s="60"/>
      <c r="I25" s="61"/>
      <c r="J25" s="4">
        <v>70</v>
      </c>
      <c r="K25" s="4">
        <v>80</v>
      </c>
      <c r="L25" s="29">
        <v>74</v>
      </c>
      <c r="M25" s="29">
        <v>79</v>
      </c>
      <c r="N25" s="4"/>
      <c r="O25" s="4"/>
      <c r="P25" s="4"/>
      <c r="Q25" s="10">
        <f t="shared" si="0"/>
        <v>43.285714285714285</v>
      </c>
    </row>
    <row r="26" spans="2:17" ht="15.6">
      <c r="B26" s="6">
        <f t="shared" si="1"/>
        <v>18</v>
      </c>
      <c r="C26" s="21" t="s">
        <v>76</v>
      </c>
      <c r="D26" s="59" t="s">
        <v>108</v>
      </c>
      <c r="E26" s="60"/>
      <c r="F26" s="60"/>
      <c r="G26" s="60"/>
      <c r="H26" s="60"/>
      <c r="I26" s="61"/>
      <c r="J26" s="4">
        <v>70</v>
      </c>
      <c r="K26" s="4">
        <v>88</v>
      </c>
      <c r="L26" s="29">
        <v>86</v>
      </c>
      <c r="M26" s="29">
        <v>78</v>
      </c>
      <c r="N26" s="4"/>
      <c r="O26" s="4"/>
      <c r="P26" s="4"/>
      <c r="Q26" s="10">
        <f t="shared" si="0"/>
        <v>46</v>
      </c>
    </row>
    <row r="27" spans="2:17" ht="15.6">
      <c r="B27" s="6">
        <f t="shared" si="1"/>
        <v>19</v>
      </c>
      <c r="C27" s="21" t="s">
        <v>77</v>
      </c>
      <c r="D27" s="59" t="s">
        <v>109</v>
      </c>
      <c r="E27" s="60"/>
      <c r="F27" s="60"/>
      <c r="G27" s="60"/>
      <c r="H27" s="60"/>
      <c r="I27" s="61"/>
      <c r="J27" s="4">
        <v>70</v>
      </c>
      <c r="K27" s="4">
        <v>81</v>
      </c>
      <c r="L27" s="29">
        <v>70</v>
      </c>
      <c r="M27" s="30">
        <v>49</v>
      </c>
      <c r="N27" s="4"/>
      <c r="O27" s="4"/>
      <c r="P27" s="4"/>
      <c r="Q27" s="10">
        <f t="shared" si="0"/>
        <v>38.571428571428569</v>
      </c>
    </row>
    <row r="28" spans="2:17" ht="15.6">
      <c r="B28" s="6">
        <f t="shared" si="1"/>
        <v>20</v>
      </c>
      <c r="C28" s="21" t="s">
        <v>78</v>
      </c>
      <c r="D28" s="59" t="s">
        <v>110</v>
      </c>
      <c r="E28" s="60"/>
      <c r="F28" s="60"/>
      <c r="G28" s="60"/>
      <c r="H28" s="60"/>
      <c r="I28" s="61"/>
      <c r="J28" s="4">
        <v>70</v>
      </c>
      <c r="K28" s="4">
        <v>93</v>
      </c>
      <c r="L28" s="29">
        <v>94</v>
      </c>
      <c r="M28" s="29">
        <v>90</v>
      </c>
      <c r="N28" s="4"/>
      <c r="O28" s="4"/>
      <c r="P28" s="4"/>
      <c r="Q28" s="10">
        <f t="shared" si="0"/>
        <v>49.571428571428569</v>
      </c>
    </row>
    <row r="29" spans="2:17" ht="15.6">
      <c r="B29" s="6">
        <f t="shared" si="1"/>
        <v>21</v>
      </c>
      <c r="C29" s="21" t="s">
        <v>79</v>
      </c>
      <c r="D29" s="59" t="s">
        <v>111</v>
      </c>
      <c r="E29" s="60"/>
      <c r="F29" s="60"/>
      <c r="G29" s="60"/>
      <c r="H29" s="60"/>
      <c r="I29" s="61"/>
      <c r="J29" s="4">
        <v>70</v>
      </c>
      <c r="K29" s="4">
        <v>88</v>
      </c>
      <c r="L29" s="29">
        <v>84</v>
      </c>
      <c r="M29" s="29">
        <v>81</v>
      </c>
      <c r="N29" s="4"/>
      <c r="O29" s="4"/>
      <c r="P29" s="4"/>
      <c r="Q29" s="10">
        <f t="shared" si="0"/>
        <v>46.142857142857146</v>
      </c>
    </row>
    <row r="30" spans="2:17" ht="15.6">
      <c r="B30" s="6">
        <f t="shared" si="1"/>
        <v>22</v>
      </c>
      <c r="C30" s="21" t="s">
        <v>80</v>
      </c>
      <c r="D30" s="59" t="s">
        <v>112</v>
      </c>
      <c r="E30" s="60"/>
      <c r="F30" s="60"/>
      <c r="G30" s="60"/>
      <c r="H30" s="60"/>
      <c r="I30" s="61"/>
      <c r="J30" s="4">
        <v>70</v>
      </c>
      <c r="K30" s="4">
        <v>86</v>
      </c>
      <c r="L30" s="29">
        <v>73</v>
      </c>
      <c r="M30" s="30">
        <v>52</v>
      </c>
      <c r="N30" s="4"/>
      <c r="O30" s="4"/>
      <c r="P30" s="4"/>
      <c r="Q30" s="10">
        <f t="shared" si="0"/>
        <v>40.142857142857146</v>
      </c>
    </row>
    <row r="31" spans="2:17" ht="15.6">
      <c r="B31" s="6">
        <f t="shared" si="1"/>
        <v>23</v>
      </c>
      <c r="C31" s="21" t="s">
        <v>81</v>
      </c>
      <c r="D31" s="59" t="s">
        <v>113</v>
      </c>
      <c r="E31" s="60"/>
      <c r="F31" s="60"/>
      <c r="G31" s="60"/>
      <c r="H31" s="60"/>
      <c r="I31" s="61"/>
      <c r="J31" s="4">
        <v>70</v>
      </c>
      <c r="K31" s="4">
        <v>92</v>
      </c>
      <c r="L31" s="29">
        <v>88</v>
      </c>
      <c r="M31" s="29">
        <v>81</v>
      </c>
      <c r="N31" s="4"/>
      <c r="O31" s="4"/>
      <c r="P31" s="4"/>
      <c r="Q31" s="10">
        <f t="shared" si="0"/>
        <v>47.285714285714285</v>
      </c>
    </row>
    <row r="32" spans="2:17" ht="15.6">
      <c r="B32" s="6">
        <f t="shared" si="1"/>
        <v>24</v>
      </c>
      <c r="C32" s="21" t="s">
        <v>82</v>
      </c>
      <c r="D32" s="59" t="s">
        <v>114</v>
      </c>
      <c r="E32" s="60"/>
      <c r="F32" s="60"/>
      <c r="G32" s="60"/>
      <c r="H32" s="60"/>
      <c r="I32" s="61"/>
      <c r="J32" s="4">
        <v>70</v>
      </c>
      <c r="K32" s="4">
        <v>92</v>
      </c>
      <c r="L32" s="29">
        <v>89</v>
      </c>
      <c r="M32" s="29">
        <v>87</v>
      </c>
      <c r="N32" s="4"/>
      <c r="O32" s="4"/>
      <c r="P32" s="4"/>
      <c r="Q32" s="10">
        <f t="shared" si="0"/>
        <v>48.285714285714285</v>
      </c>
    </row>
    <row r="33" spans="2:17" ht="15.6">
      <c r="B33" s="6">
        <f t="shared" si="1"/>
        <v>25</v>
      </c>
      <c r="C33" s="21" t="s">
        <v>83</v>
      </c>
      <c r="D33" s="59" t="s">
        <v>115</v>
      </c>
      <c r="E33" s="60"/>
      <c r="F33" s="60"/>
      <c r="G33" s="60"/>
      <c r="H33" s="60"/>
      <c r="I33" s="61"/>
      <c r="J33" s="4">
        <v>72</v>
      </c>
      <c r="K33" s="4">
        <v>80</v>
      </c>
      <c r="L33" s="29">
        <v>80</v>
      </c>
      <c r="M33" s="29">
        <v>82</v>
      </c>
      <c r="N33" s="4"/>
      <c r="O33" s="4"/>
      <c r="P33" s="4"/>
      <c r="Q33" s="10">
        <f t="shared" si="0"/>
        <v>44.857142857142854</v>
      </c>
    </row>
    <row r="34" spans="2:17" ht="15.6">
      <c r="B34" s="6">
        <f t="shared" si="1"/>
        <v>26</v>
      </c>
      <c r="C34" s="21" t="s">
        <v>84</v>
      </c>
      <c r="D34" s="59" t="s">
        <v>116</v>
      </c>
      <c r="E34" s="60"/>
      <c r="F34" s="60"/>
      <c r="G34" s="60"/>
      <c r="H34" s="60"/>
      <c r="I34" s="61"/>
      <c r="J34" s="4">
        <v>70</v>
      </c>
      <c r="K34" s="4">
        <v>84</v>
      </c>
      <c r="L34" s="29">
        <v>76</v>
      </c>
      <c r="M34" s="30">
        <v>54</v>
      </c>
      <c r="N34" s="4"/>
      <c r="O34" s="4"/>
      <c r="P34" s="4"/>
      <c r="Q34" s="10">
        <f t="shared" si="0"/>
        <v>40.571428571428569</v>
      </c>
    </row>
    <row r="35" spans="2:17" ht="15.6">
      <c r="B35" s="6">
        <f t="shared" si="1"/>
        <v>27</v>
      </c>
      <c r="C35" s="21" t="s">
        <v>127</v>
      </c>
      <c r="D35" s="59" t="s">
        <v>130</v>
      </c>
      <c r="E35" s="60"/>
      <c r="F35" s="60"/>
      <c r="G35" s="60"/>
      <c r="H35" s="60"/>
      <c r="I35" s="61"/>
      <c r="J35" s="22">
        <v>0</v>
      </c>
      <c r="K35" s="22">
        <v>0</v>
      </c>
      <c r="L35" s="31">
        <v>40</v>
      </c>
      <c r="M35" s="30">
        <v>33</v>
      </c>
      <c r="N35" s="4"/>
      <c r="O35" s="4"/>
      <c r="P35" s="4"/>
      <c r="Q35" s="10">
        <f t="shared" si="0"/>
        <v>10.428571428571429</v>
      </c>
    </row>
    <row r="36" spans="2:17" ht="15.6">
      <c r="B36" s="6">
        <f t="shared" si="1"/>
        <v>28</v>
      </c>
      <c r="C36" s="21" t="s">
        <v>85</v>
      </c>
      <c r="D36" s="59" t="s">
        <v>117</v>
      </c>
      <c r="E36" s="60"/>
      <c r="F36" s="60"/>
      <c r="G36" s="60"/>
      <c r="H36" s="60"/>
      <c r="I36" s="61"/>
      <c r="J36" s="4">
        <v>70</v>
      </c>
      <c r="K36" s="4">
        <v>87</v>
      </c>
      <c r="L36" s="29">
        <v>90</v>
      </c>
      <c r="M36" s="29">
        <v>88</v>
      </c>
      <c r="N36" s="4"/>
      <c r="O36" s="4"/>
      <c r="P36" s="4"/>
      <c r="Q36" s="10">
        <f t="shared" si="0"/>
        <v>47.857142857142854</v>
      </c>
    </row>
    <row r="37" spans="2:17" ht="15.6">
      <c r="B37" s="6">
        <f t="shared" si="1"/>
        <v>29</v>
      </c>
      <c r="C37" s="21" t="s">
        <v>86</v>
      </c>
      <c r="D37" s="44" t="s">
        <v>118</v>
      </c>
      <c r="E37" s="44"/>
      <c r="F37" s="44"/>
      <c r="G37" s="44"/>
      <c r="H37" s="44"/>
      <c r="I37" s="44"/>
      <c r="J37" s="4">
        <v>80</v>
      </c>
      <c r="K37" s="4">
        <v>99</v>
      </c>
      <c r="L37" s="29">
        <v>89</v>
      </c>
      <c r="M37" s="29">
        <v>86</v>
      </c>
      <c r="N37" s="4"/>
      <c r="O37" s="4"/>
      <c r="P37" s="4"/>
      <c r="Q37" s="10">
        <f t="shared" si="0"/>
        <v>50.571428571428569</v>
      </c>
    </row>
    <row r="38" spans="2:17" ht="15.6">
      <c r="B38" s="6">
        <f t="shared" si="1"/>
        <v>30</v>
      </c>
      <c r="C38" s="21" t="s">
        <v>87</v>
      </c>
      <c r="D38" s="44" t="s">
        <v>119</v>
      </c>
      <c r="E38" s="44"/>
      <c r="F38" s="44"/>
      <c r="G38" s="44"/>
      <c r="H38" s="44"/>
      <c r="I38" s="44"/>
      <c r="J38" s="4">
        <v>70</v>
      </c>
      <c r="K38" s="4">
        <v>83</v>
      </c>
      <c r="L38" s="29">
        <v>82</v>
      </c>
      <c r="M38" s="29">
        <v>85</v>
      </c>
      <c r="N38" s="4"/>
      <c r="O38" s="4"/>
      <c r="P38" s="4"/>
      <c r="Q38" s="10">
        <f t="shared" si="0"/>
        <v>45.714285714285715</v>
      </c>
    </row>
    <row r="39" spans="2:17" ht="15.6">
      <c r="B39" s="6">
        <f t="shared" si="1"/>
        <v>31</v>
      </c>
      <c r="C39" s="21" t="s">
        <v>88</v>
      </c>
      <c r="D39" s="44" t="s">
        <v>120</v>
      </c>
      <c r="E39" s="44"/>
      <c r="F39" s="44"/>
      <c r="G39" s="44"/>
      <c r="H39" s="44"/>
      <c r="I39" s="44"/>
      <c r="J39" s="4">
        <v>82</v>
      </c>
      <c r="K39" s="4">
        <v>90</v>
      </c>
      <c r="L39" s="29">
        <v>92</v>
      </c>
      <c r="M39" s="29">
        <v>86</v>
      </c>
      <c r="N39" s="4"/>
      <c r="O39" s="4"/>
      <c r="P39" s="4"/>
      <c r="Q39" s="10">
        <f t="shared" si="0"/>
        <v>50</v>
      </c>
    </row>
    <row r="40" spans="2:17" ht="15.6">
      <c r="B40" s="6">
        <f t="shared" si="1"/>
        <v>32</v>
      </c>
      <c r="C40" s="21" t="s">
        <v>89</v>
      </c>
      <c r="D40" s="44" t="s">
        <v>121</v>
      </c>
      <c r="E40" s="44"/>
      <c r="F40" s="44"/>
      <c r="G40" s="44"/>
      <c r="H40" s="44"/>
      <c r="I40" s="44"/>
      <c r="J40" s="4">
        <v>70</v>
      </c>
      <c r="K40" s="4">
        <v>74</v>
      </c>
      <c r="L40" s="29">
        <v>90</v>
      </c>
      <c r="M40" s="29">
        <v>76</v>
      </c>
      <c r="N40" s="4"/>
      <c r="O40" s="4"/>
      <c r="P40" s="4"/>
      <c r="Q40" s="10">
        <f t="shared" si="0"/>
        <v>44.285714285714285</v>
      </c>
    </row>
    <row r="41" spans="2:17" ht="15.6">
      <c r="B41" s="6">
        <f t="shared" si="1"/>
        <v>33</v>
      </c>
      <c r="C41" s="21" t="s">
        <v>90</v>
      </c>
      <c r="D41" s="44" t="s">
        <v>122</v>
      </c>
      <c r="E41" s="44"/>
      <c r="F41" s="44"/>
      <c r="G41" s="44"/>
      <c r="H41" s="44"/>
      <c r="I41" s="44"/>
      <c r="J41" s="4">
        <v>81</v>
      </c>
      <c r="K41" s="4">
        <v>83</v>
      </c>
      <c r="L41" s="29">
        <v>83</v>
      </c>
      <c r="M41" s="29">
        <v>85</v>
      </c>
      <c r="N41" s="4"/>
      <c r="O41" s="4"/>
      <c r="P41" s="4"/>
      <c r="Q41" s="10">
        <f t="shared" si="0"/>
        <v>47.428571428571431</v>
      </c>
    </row>
    <row r="42" spans="2:17" ht="15.6">
      <c r="B42" s="6">
        <f t="shared" si="1"/>
        <v>34</v>
      </c>
      <c r="C42" s="21" t="s">
        <v>91</v>
      </c>
      <c r="D42" s="44" t="s">
        <v>123</v>
      </c>
      <c r="E42" s="44"/>
      <c r="F42" s="44"/>
      <c r="G42" s="44"/>
      <c r="H42" s="44"/>
      <c r="I42" s="44"/>
      <c r="J42" s="25">
        <v>70</v>
      </c>
      <c r="K42" s="4">
        <v>82</v>
      </c>
      <c r="L42" s="29">
        <v>79</v>
      </c>
      <c r="M42" s="29">
        <v>81</v>
      </c>
      <c r="N42" s="4"/>
      <c r="O42" s="4"/>
      <c r="P42" s="4"/>
      <c r="Q42" s="10">
        <f t="shared" si="0"/>
        <v>44.571428571428569</v>
      </c>
    </row>
    <row r="43" spans="2:17">
      <c r="B43" s="6">
        <f t="shared" si="1"/>
        <v>35</v>
      </c>
      <c r="C43" s="6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9"/>
      <c r="D54" s="39"/>
      <c r="E54" s="1"/>
      <c r="H54" s="48" t="s">
        <v>19</v>
      </c>
      <c r="I54" s="48"/>
      <c r="J54" s="11">
        <f>COUNTIF(J9:J53,"&gt;=70")</f>
        <v>31</v>
      </c>
      <c r="K54" s="11">
        <f t="shared" ref="K54:P54" si="3">COUNTIF(K9:K53,"&gt;=70")</f>
        <v>30</v>
      </c>
      <c r="L54" s="11">
        <f t="shared" si="3"/>
        <v>30</v>
      </c>
      <c r="M54" s="11">
        <f t="shared" si="3"/>
        <v>27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9"/>
      <c r="D55" s="39"/>
      <c r="E55" s="8"/>
      <c r="H55" s="43" t="s">
        <v>20</v>
      </c>
      <c r="I55" s="43"/>
      <c r="J55" s="12">
        <f>COUNTIF(J9:J53,"&lt;70")</f>
        <v>3</v>
      </c>
      <c r="K55" s="12">
        <f t="shared" ref="K55:Q55" si="5">COUNTIF(K9:K53,"&lt;70")</f>
        <v>4</v>
      </c>
      <c r="L55" s="12">
        <f t="shared" si="5"/>
        <v>4</v>
      </c>
      <c r="M55" s="12">
        <f t="shared" si="5"/>
        <v>7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9"/>
      <c r="D56" s="39"/>
      <c r="E56" s="39"/>
      <c r="H56" s="43" t="s">
        <v>21</v>
      </c>
      <c r="I56" s="43"/>
      <c r="J56" s="12">
        <f>COUNT(J9:J53)</f>
        <v>34</v>
      </c>
      <c r="K56" s="12">
        <f t="shared" ref="K56:Q56" si="6">COUNT(K9:K53)</f>
        <v>34</v>
      </c>
      <c r="L56" s="12">
        <f t="shared" si="6"/>
        <v>34</v>
      </c>
      <c r="M56" s="12">
        <f t="shared" si="6"/>
        <v>34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9"/>
      <c r="D57" s="39"/>
      <c r="E57" s="1"/>
      <c r="H57" s="40" t="s">
        <v>16</v>
      </c>
      <c r="I57" s="40"/>
      <c r="J57" s="13">
        <f>J54/J56</f>
        <v>0.91176470588235292</v>
      </c>
      <c r="K57" s="14">
        <f t="shared" ref="K57:Q57" si="7">K54/K56</f>
        <v>0.88235294117647056</v>
      </c>
      <c r="L57" s="14">
        <f t="shared" si="7"/>
        <v>0.88235294117647056</v>
      </c>
      <c r="M57" s="14">
        <f t="shared" si="7"/>
        <v>0.79411764705882348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9"/>
      <c r="D58" s="39"/>
      <c r="E58" s="1"/>
      <c r="H58" s="40" t="s">
        <v>17</v>
      </c>
      <c r="I58" s="40"/>
      <c r="J58" s="13">
        <f>J55/J56</f>
        <v>8.8235294117647065E-2</v>
      </c>
      <c r="K58" s="13">
        <f t="shared" ref="K58:Q58" si="8">K55/K56</f>
        <v>0.11764705882352941</v>
      </c>
      <c r="L58" s="14">
        <f t="shared" si="8"/>
        <v>0.11764705882352941</v>
      </c>
      <c r="M58" s="14">
        <f t="shared" si="8"/>
        <v>0.20588235294117646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9"/>
      <c r="D59" s="39"/>
      <c r="E59" s="8"/>
    </row>
    <row r="60" spans="2:17">
      <c r="C60" s="1"/>
      <c r="D60" s="1"/>
      <c r="E60" s="8"/>
    </row>
    <row r="61" spans="2:17">
      <c r="J61" s="41"/>
      <c r="K61" s="41"/>
      <c r="L61" s="41"/>
      <c r="M61" s="41"/>
      <c r="N61" s="41"/>
      <c r="O61" s="41"/>
      <c r="P61" s="41"/>
    </row>
    <row r="62" spans="2:17">
      <c r="J62" s="42" t="s">
        <v>18</v>
      </c>
      <c r="K62" s="42"/>
      <c r="L62" s="42"/>
      <c r="M62" s="42"/>
      <c r="N62" s="42"/>
      <c r="O62" s="42"/>
      <c r="P62" s="4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L9:M42">
    <cfRule type="cellIs" dxfId="3" priority="1" stopIfTrue="1" operator="equal">
      <formula>"E! %"</formula>
    </cfRule>
    <cfRule type="cellIs" dxfId="2" priority="2" stopIfTrue="1" operator="equal">
      <formula>"E! P"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C1" zoomScale="171" zoomScaleNormal="84" workbookViewId="0">
      <selection activeCell="M9" sqref="M9:M40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>
      <c r="C4" t="s">
        <v>0</v>
      </c>
      <c r="D4" s="55" t="s">
        <v>27</v>
      </c>
      <c r="E4" s="55"/>
      <c r="F4" s="55"/>
      <c r="G4" s="55"/>
      <c r="I4" t="s">
        <v>1</v>
      </c>
      <c r="J4" s="56" t="s">
        <v>26</v>
      </c>
      <c r="K4" s="56"/>
      <c r="M4" t="s">
        <v>2</v>
      </c>
      <c r="N4" s="57">
        <v>45418</v>
      </c>
      <c r="O4" s="57"/>
    </row>
    <row r="5" spans="2:18" ht="6.75" customHeight="1">
      <c r="D5" s="5"/>
      <c r="E5" s="5"/>
      <c r="F5" s="5"/>
      <c r="G5" s="5"/>
    </row>
    <row r="6" spans="2:18">
      <c r="C6" t="s">
        <v>3</v>
      </c>
      <c r="D6" s="56" t="s">
        <v>124</v>
      </c>
      <c r="E6" s="56"/>
      <c r="F6" s="56"/>
      <c r="G6" s="56"/>
      <c r="I6" s="39" t="s">
        <v>22</v>
      </c>
      <c r="J6" s="39"/>
      <c r="K6" s="58" t="s">
        <v>24</v>
      </c>
      <c r="L6" s="58"/>
      <c r="M6" s="58"/>
      <c r="N6" s="58"/>
      <c r="O6" s="58"/>
      <c r="P6" s="58"/>
    </row>
    <row r="7" spans="2:18" ht="11.25" customHeight="1"/>
    <row r="8" spans="2:18" ht="15" thickBot="1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7" t="s">
        <v>62</v>
      </c>
      <c r="D9" s="59" t="s">
        <v>92</v>
      </c>
      <c r="E9" s="60"/>
      <c r="F9" s="60"/>
      <c r="G9" s="60"/>
      <c r="H9" s="60"/>
      <c r="I9" s="61"/>
      <c r="J9" s="16">
        <v>70</v>
      </c>
      <c r="K9" s="4">
        <v>93</v>
      </c>
      <c r="L9" s="28">
        <v>89</v>
      </c>
      <c r="M9" s="28">
        <v>86</v>
      </c>
      <c r="N9" s="4"/>
      <c r="O9" s="4"/>
      <c r="P9" s="4"/>
      <c r="Q9" s="10">
        <f>SUM(J9:P9)/5</f>
        <v>67.599999999999994</v>
      </c>
    </row>
    <row r="10" spans="2:18">
      <c r="B10" s="6">
        <f>B9+1</f>
        <v>2</v>
      </c>
      <c r="C10" s="7" t="s">
        <v>53</v>
      </c>
      <c r="D10" s="59" t="s">
        <v>93</v>
      </c>
      <c r="E10" s="60"/>
      <c r="F10" s="60"/>
      <c r="G10" s="60"/>
      <c r="H10" s="60"/>
      <c r="I10" s="61"/>
      <c r="J10" s="26">
        <v>89</v>
      </c>
      <c r="K10" s="4">
        <v>85</v>
      </c>
      <c r="L10" s="29">
        <v>70</v>
      </c>
      <c r="M10" s="30">
        <v>59</v>
      </c>
      <c r="N10" s="4"/>
      <c r="O10" s="4"/>
      <c r="P10" s="4"/>
      <c r="Q10" s="10">
        <f t="shared" ref="Q10:Q40" si="0">SUM(J10:P10)/5</f>
        <v>60.6</v>
      </c>
    </row>
    <row r="11" spans="2:18">
      <c r="B11" s="6">
        <f t="shared" ref="B11:B53" si="1">B10+1</f>
        <v>3</v>
      </c>
      <c r="C11" s="7" t="s">
        <v>63</v>
      </c>
      <c r="D11" s="59" t="s">
        <v>94</v>
      </c>
      <c r="E11" s="60"/>
      <c r="F11" s="60"/>
      <c r="G11" s="60"/>
      <c r="H11" s="60"/>
      <c r="I11" s="61"/>
      <c r="J11" s="23">
        <v>0</v>
      </c>
      <c r="K11" s="4">
        <v>0</v>
      </c>
      <c r="L11" s="30">
        <v>0</v>
      </c>
      <c r="M11" s="30">
        <v>0</v>
      </c>
      <c r="N11" s="4"/>
      <c r="O11" s="4"/>
      <c r="P11" s="4"/>
      <c r="Q11" s="10">
        <f t="shared" si="0"/>
        <v>0</v>
      </c>
    </row>
    <row r="12" spans="2:18">
      <c r="B12" s="6">
        <f t="shared" si="1"/>
        <v>4</v>
      </c>
      <c r="C12" s="7" t="s">
        <v>64</v>
      </c>
      <c r="D12" s="59" t="s">
        <v>95</v>
      </c>
      <c r="E12" s="60"/>
      <c r="F12" s="60"/>
      <c r="G12" s="60"/>
      <c r="H12" s="60"/>
      <c r="I12" s="61"/>
      <c r="J12" s="16">
        <v>78</v>
      </c>
      <c r="K12" s="4">
        <v>92</v>
      </c>
      <c r="L12" s="29">
        <v>89</v>
      </c>
      <c r="M12" s="29">
        <v>87</v>
      </c>
      <c r="N12" s="4"/>
      <c r="O12" s="4"/>
      <c r="P12" s="4"/>
      <c r="Q12" s="10">
        <f t="shared" si="0"/>
        <v>69.2</v>
      </c>
    </row>
    <row r="13" spans="2:18">
      <c r="B13" s="6">
        <f t="shared" si="1"/>
        <v>5</v>
      </c>
      <c r="C13" s="7" t="s">
        <v>65</v>
      </c>
      <c r="D13" s="44" t="s">
        <v>96</v>
      </c>
      <c r="E13" s="44"/>
      <c r="F13" s="44"/>
      <c r="G13" s="44"/>
      <c r="H13" s="44"/>
      <c r="I13" s="44"/>
      <c r="J13" s="4">
        <v>70</v>
      </c>
      <c r="K13" s="4">
        <v>74</v>
      </c>
      <c r="L13" s="30">
        <v>22</v>
      </c>
      <c r="M13" s="30">
        <v>31</v>
      </c>
      <c r="N13" s="4"/>
      <c r="O13" s="4"/>
      <c r="P13" s="4"/>
      <c r="Q13" s="10">
        <f t="shared" si="0"/>
        <v>39.4</v>
      </c>
    </row>
    <row r="14" spans="2:18">
      <c r="B14" s="6">
        <f t="shared" si="1"/>
        <v>6</v>
      </c>
      <c r="C14" s="7" t="s">
        <v>66</v>
      </c>
      <c r="D14" s="44" t="s">
        <v>97</v>
      </c>
      <c r="E14" s="44"/>
      <c r="F14" s="44"/>
      <c r="G14" s="44"/>
      <c r="H14" s="44"/>
      <c r="I14" s="44"/>
      <c r="J14" s="4">
        <v>70</v>
      </c>
      <c r="K14" s="4">
        <v>84</v>
      </c>
      <c r="L14" s="29">
        <v>70</v>
      </c>
      <c r="M14" s="29">
        <v>80</v>
      </c>
      <c r="N14" s="4"/>
      <c r="O14" s="4"/>
      <c r="P14" s="4"/>
      <c r="Q14" s="10">
        <f t="shared" si="0"/>
        <v>60.8</v>
      </c>
    </row>
    <row r="15" spans="2:18">
      <c r="B15" s="6">
        <f t="shared" si="1"/>
        <v>7</v>
      </c>
      <c r="C15" s="7" t="s">
        <v>55</v>
      </c>
      <c r="D15" s="44" t="s">
        <v>98</v>
      </c>
      <c r="E15" s="44"/>
      <c r="F15" s="44"/>
      <c r="G15" s="44"/>
      <c r="H15" s="44"/>
      <c r="I15" s="44"/>
      <c r="J15" s="22">
        <v>23</v>
      </c>
      <c r="K15" s="4">
        <v>30</v>
      </c>
      <c r="L15" s="30">
        <v>12</v>
      </c>
      <c r="M15" s="30">
        <v>0</v>
      </c>
      <c r="N15" s="4"/>
      <c r="O15" s="4"/>
      <c r="P15" s="4"/>
      <c r="Q15" s="10">
        <f t="shared" si="0"/>
        <v>13</v>
      </c>
    </row>
    <row r="16" spans="2:18">
      <c r="B16" s="6">
        <f t="shared" si="1"/>
        <v>8</v>
      </c>
      <c r="C16" s="7" t="s">
        <v>67</v>
      </c>
      <c r="D16" s="44" t="s">
        <v>99</v>
      </c>
      <c r="E16" s="44"/>
      <c r="F16" s="44"/>
      <c r="G16" s="44"/>
      <c r="H16" s="44"/>
      <c r="I16" s="44"/>
      <c r="J16" s="4">
        <v>70</v>
      </c>
      <c r="K16" s="4">
        <v>91</v>
      </c>
      <c r="L16" s="29">
        <v>89</v>
      </c>
      <c r="M16" s="29">
        <v>87</v>
      </c>
      <c r="N16" s="4"/>
      <c r="O16" s="4"/>
      <c r="P16" s="4"/>
      <c r="Q16" s="10">
        <f t="shared" si="0"/>
        <v>67.400000000000006</v>
      </c>
    </row>
    <row r="17" spans="2:17">
      <c r="B17" s="6">
        <f t="shared" si="1"/>
        <v>9</v>
      </c>
      <c r="C17" s="7" t="s">
        <v>68</v>
      </c>
      <c r="D17" s="44" t="s">
        <v>100</v>
      </c>
      <c r="E17" s="44"/>
      <c r="F17" s="44"/>
      <c r="G17" s="44"/>
      <c r="H17" s="44"/>
      <c r="I17" s="44"/>
      <c r="J17" s="4">
        <v>70</v>
      </c>
      <c r="K17" s="4">
        <v>80</v>
      </c>
      <c r="L17" s="29">
        <v>70</v>
      </c>
      <c r="M17" s="29">
        <v>79</v>
      </c>
      <c r="N17" s="4"/>
      <c r="O17" s="4"/>
      <c r="P17" s="4"/>
      <c r="Q17" s="10">
        <f t="shared" si="0"/>
        <v>59.8</v>
      </c>
    </row>
    <row r="18" spans="2:17">
      <c r="B18" s="6">
        <f t="shared" si="1"/>
        <v>10</v>
      </c>
      <c r="C18" s="7" t="s">
        <v>69</v>
      </c>
      <c r="D18" s="44" t="s">
        <v>101</v>
      </c>
      <c r="E18" s="44"/>
      <c r="F18" s="44"/>
      <c r="G18" s="44"/>
      <c r="H18" s="44"/>
      <c r="I18" s="44"/>
      <c r="J18" s="4">
        <v>70</v>
      </c>
      <c r="K18" s="4">
        <v>78</v>
      </c>
      <c r="L18" s="29">
        <v>81</v>
      </c>
      <c r="M18" s="29">
        <v>86</v>
      </c>
      <c r="N18" s="4"/>
      <c r="O18" s="4"/>
      <c r="P18" s="4"/>
      <c r="Q18" s="10">
        <f t="shared" si="0"/>
        <v>63</v>
      </c>
    </row>
    <row r="19" spans="2:17">
      <c r="B19" s="6">
        <f t="shared" si="1"/>
        <v>11</v>
      </c>
      <c r="C19" s="7" t="s">
        <v>70</v>
      </c>
      <c r="D19" s="44" t="s">
        <v>102</v>
      </c>
      <c r="E19" s="44"/>
      <c r="F19" s="44"/>
      <c r="G19" s="44"/>
      <c r="H19" s="44"/>
      <c r="I19" s="44"/>
      <c r="J19" s="4">
        <v>93</v>
      </c>
      <c r="K19" s="4">
        <v>91</v>
      </c>
      <c r="L19" s="29">
        <v>86</v>
      </c>
      <c r="M19" s="29">
        <v>87</v>
      </c>
      <c r="N19" s="4"/>
      <c r="O19" s="4"/>
      <c r="P19" s="4"/>
      <c r="Q19" s="10">
        <f t="shared" si="0"/>
        <v>71.400000000000006</v>
      </c>
    </row>
    <row r="20" spans="2:17">
      <c r="B20" s="6">
        <f t="shared" si="1"/>
        <v>12</v>
      </c>
      <c r="C20" s="7" t="s">
        <v>71</v>
      </c>
      <c r="D20" s="44" t="s">
        <v>103</v>
      </c>
      <c r="E20" s="44"/>
      <c r="F20" s="44"/>
      <c r="G20" s="44"/>
      <c r="H20" s="44"/>
      <c r="I20" s="44"/>
      <c r="J20" s="25">
        <v>90</v>
      </c>
      <c r="K20" s="4">
        <v>91</v>
      </c>
      <c r="L20" s="29">
        <v>89</v>
      </c>
      <c r="M20" s="29">
        <v>83</v>
      </c>
      <c r="N20" s="4"/>
      <c r="O20" s="4"/>
      <c r="P20" s="4"/>
      <c r="Q20" s="10">
        <f t="shared" si="0"/>
        <v>70.599999999999994</v>
      </c>
    </row>
    <row r="21" spans="2:17">
      <c r="B21" s="6">
        <f t="shared" si="1"/>
        <v>13</v>
      </c>
      <c r="C21" s="7" t="s">
        <v>72</v>
      </c>
      <c r="D21" s="44" t="s">
        <v>104</v>
      </c>
      <c r="E21" s="44"/>
      <c r="F21" s="44"/>
      <c r="G21" s="44"/>
      <c r="H21" s="44"/>
      <c r="I21" s="44"/>
      <c r="J21" s="4">
        <v>90</v>
      </c>
      <c r="K21" s="4">
        <v>93</v>
      </c>
      <c r="L21" s="29">
        <v>84</v>
      </c>
      <c r="M21" s="29">
        <v>89</v>
      </c>
      <c r="N21" s="4"/>
      <c r="O21" s="4"/>
      <c r="P21" s="4"/>
      <c r="Q21" s="10">
        <f t="shared" si="0"/>
        <v>71.2</v>
      </c>
    </row>
    <row r="22" spans="2:17">
      <c r="B22" s="6">
        <f t="shared" si="1"/>
        <v>14</v>
      </c>
      <c r="C22" s="7" t="s">
        <v>73</v>
      </c>
      <c r="D22" s="44" t="s">
        <v>105</v>
      </c>
      <c r="E22" s="44"/>
      <c r="F22" s="44"/>
      <c r="G22" s="44"/>
      <c r="H22" s="44"/>
      <c r="I22" s="44"/>
      <c r="J22" s="4">
        <v>72</v>
      </c>
      <c r="K22" s="4">
        <v>80</v>
      </c>
      <c r="L22" s="29">
        <v>75</v>
      </c>
      <c r="M22" s="29">
        <v>77</v>
      </c>
      <c r="N22" s="4"/>
      <c r="O22" s="4"/>
      <c r="P22" s="4"/>
      <c r="Q22" s="10">
        <f t="shared" si="0"/>
        <v>60.8</v>
      </c>
    </row>
    <row r="23" spans="2:17">
      <c r="B23" s="6">
        <f t="shared" si="1"/>
        <v>15</v>
      </c>
      <c r="C23" s="7" t="s">
        <v>74</v>
      </c>
      <c r="D23" s="44" t="s">
        <v>106</v>
      </c>
      <c r="E23" s="44"/>
      <c r="F23" s="44"/>
      <c r="G23" s="44"/>
      <c r="H23" s="44"/>
      <c r="I23" s="44"/>
      <c r="J23" s="4">
        <v>70</v>
      </c>
      <c r="K23" s="4">
        <v>85</v>
      </c>
      <c r="L23" s="29">
        <v>77</v>
      </c>
      <c r="M23" s="29">
        <v>87</v>
      </c>
      <c r="N23" s="4"/>
      <c r="O23" s="4"/>
      <c r="P23" s="4"/>
      <c r="Q23" s="10">
        <f t="shared" si="0"/>
        <v>63.8</v>
      </c>
    </row>
    <row r="24" spans="2:17">
      <c r="B24" s="6">
        <f t="shared" si="1"/>
        <v>16</v>
      </c>
      <c r="C24" s="7" t="s">
        <v>75</v>
      </c>
      <c r="D24" s="44" t="s">
        <v>107</v>
      </c>
      <c r="E24" s="44"/>
      <c r="F24" s="44"/>
      <c r="G24" s="44"/>
      <c r="H24" s="44"/>
      <c r="I24" s="44"/>
      <c r="J24" s="4">
        <v>70</v>
      </c>
      <c r="K24" s="4">
        <v>74</v>
      </c>
      <c r="L24" s="30">
        <v>59</v>
      </c>
      <c r="M24" s="29">
        <v>79</v>
      </c>
      <c r="N24" s="4"/>
      <c r="O24" s="4"/>
      <c r="P24" s="4"/>
      <c r="Q24" s="10">
        <f t="shared" si="0"/>
        <v>56.4</v>
      </c>
    </row>
    <row r="25" spans="2:17">
      <c r="B25" s="6">
        <f t="shared" si="1"/>
        <v>17</v>
      </c>
      <c r="C25" s="7" t="s">
        <v>76</v>
      </c>
      <c r="D25" s="44" t="s">
        <v>108</v>
      </c>
      <c r="E25" s="44"/>
      <c r="F25" s="44"/>
      <c r="G25" s="44"/>
      <c r="H25" s="44"/>
      <c r="I25" s="44"/>
      <c r="J25" s="4">
        <v>70</v>
      </c>
      <c r="K25" s="4">
        <v>80</v>
      </c>
      <c r="L25" s="29">
        <v>74</v>
      </c>
      <c r="M25" s="29">
        <v>77</v>
      </c>
      <c r="N25" s="4"/>
      <c r="O25" s="4"/>
      <c r="P25" s="4"/>
      <c r="Q25" s="10">
        <f t="shared" si="0"/>
        <v>60.2</v>
      </c>
    </row>
    <row r="26" spans="2:17">
      <c r="B26" s="6">
        <f t="shared" si="1"/>
        <v>18</v>
      </c>
      <c r="C26" s="7" t="s">
        <v>77</v>
      </c>
      <c r="D26" s="44" t="s">
        <v>109</v>
      </c>
      <c r="E26" s="44"/>
      <c r="F26" s="44"/>
      <c r="G26" s="44"/>
      <c r="H26" s="44"/>
      <c r="I26" s="44"/>
      <c r="J26" s="4">
        <v>70</v>
      </c>
      <c r="K26" s="4">
        <v>72</v>
      </c>
      <c r="L26" s="29">
        <v>70</v>
      </c>
      <c r="M26" s="30">
        <v>37</v>
      </c>
      <c r="N26" s="4"/>
      <c r="O26" s="4"/>
      <c r="P26" s="4"/>
      <c r="Q26" s="10">
        <f t="shared" si="0"/>
        <v>49.8</v>
      </c>
    </row>
    <row r="27" spans="2:17">
      <c r="B27" s="6">
        <f t="shared" si="1"/>
        <v>19</v>
      </c>
      <c r="C27" s="7" t="s">
        <v>78</v>
      </c>
      <c r="D27" s="44" t="s">
        <v>110</v>
      </c>
      <c r="E27" s="44"/>
      <c r="F27" s="44"/>
      <c r="G27" s="44"/>
      <c r="H27" s="44"/>
      <c r="I27" s="44"/>
      <c r="J27" s="4">
        <v>70</v>
      </c>
      <c r="K27" s="4">
        <v>91</v>
      </c>
      <c r="L27" s="29">
        <v>83</v>
      </c>
      <c r="M27" s="29">
        <v>88</v>
      </c>
      <c r="N27" s="4"/>
      <c r="O27" s="4"/>
      <c r="P27" s="4"/>
      <c r="Q27" s="10">
        <f t="shared" si="0"/>
        <v>66.400000000000006</v>
      </c>
    </row>
    <row r="28" spans="2:17">
      <c r="B28" s="6">
        <f t="shared" si="1"/>
        <v>20</v>
      </c>
      <c r="C28" s="7" t="s">
        <v>79</v>
      </c>
      <c r="D28" s="44" t="s">
        <v>111</v>
      </c>
      <c r="E28" s="44"/>
      <c r="F28" s="44"/>
      <c r="G28" s="44"/>
      <c r="H28" s="44"/>
      <c r="I28" s="44"/>
      <c r="J28" s="4">
        <v>72</v>
      </c>
      <c r="K28" s="4">
        <v>80</v>
      </c>
      <c r="L28" s="29">
        <v>70</v>
      </c>
      <c r="M28" s="29">
        <v>79</v>
      </c>
      <c r="N28" s="4"/>
      <c r="O28" s="4"/>
      <c r="P28" s="4"/>
      <c r="Q28" s="10">
        <f t="shared" si="0"/>
        <v>60.2</v>
      </c>
    </row>
    <row r="29" spans="2:17">
      <c r="B29" s="6">
        <f t="shared" si="1"/>
        <v>21</v>
      </c>
      <c r="C29" s="7" t="s">
        <v>80</v>
      </c>
      <c r="D29" s="44" t="s">
        <v>112</v>
      </c>
      <c r="E29" s="44"/>
      <c r="F29" s="44"/>
      <c r="G29" s="44"/>
      <c r="H29" s="44"/>
      <c r="I29" s="44"/>
      <c r="J29" s="4">
        <v>70</v>
      </c>
      <c r="K29" s="4">
        <v>81</v>
      </c>
      <c r="L29" s="29">
        <v>70</v>
      </c>
      <c r="M29" s="30">
        <v>49</v>
      </c>
      <c r="N29" s="4"/>
      <c r="O29" s="4"/>
      <c r="P29" s="4"/>
      <c r="Q29" s="10">
        <f t="shared" si="0"/>
        <v>54</v>
      </c>
    </row>
    <row r="30" spans="2:17">
      <c r="B30" s="6">
        <f t="shared" si="1"/>
        <v>22</v>
      </c>
      <c r="C30" s="7" t="s">
        <v>81</v>
      </c>
      <c r="D30" s="44" t="s">
        <v>113</v>
      </c>
      <c r="E30" s="44"/>
      <c r="F30" s="44"/>
      <c r="G30" s="44"/>
      <c r="H30" s="44"/>
      <c r="I30" s="44"/>
      <c r="J30" s="4">
        <v>86</v>
      </c>
      <c r="K30" s="4">
        <v>88</v>
      </c>
      <c r="L30" s="29">
        <v>77</v>
      </c>
      <c r="M30" s="29">
        <v>88</v>
      </c>
      <c r="N30" s="4"/>
      <c r="O30" s="4"/>
      <c r="P30" s="4"/>
      <c r="Q30" s="10">
        <f t="shared" si="0"/>
        <v>67.8</v>
      </c>
    </row>
    <row r="31" spans="2:17">
      <c r="B31" s="6">
        <f t="shared" si="1"/>
        <v>23</v>
      </c>
      <c r="C31" s="7" t="s">
        <v>82</v>
      </c>
      <c r="D31" s="44" t="s">
        <v>114</v>
      </c>
      <c r="E31" s="44"/>
      <c r="F31" s="44"/>
      <c r="G31" s="44"/>
      <c r="H31" s="44"/>
      <c r="I31" s="44"/>
      <c r="J31" s="4">
        <v>70</v>
      </c>
      <c r="K31" s="4">
        <v>84</v>
      </c>
      <c r="L31" s="29">
        <v>81</v>
      </c>
      <c r="M31" s="29">
        <v>91</v>
      </c>
      <c r="N31" s="4"/>
      <c r="O31" s="4"/>
      <c r="P31" s="4"/>
      <c r="Q31" s="10">
        <f t="shared" si="0"/>
        <v>65.2</v>
      </c>
    </row>
    <row r="32" spans="2:17">
      <c r="B32" s="6">
        <f t="shared" si="1"/>
        <v>24</v>
      </c>
      <c r="C32" s="7" t="s">
        <v>83</v>
      </c>
      <c r="D32" s="44" t="s">
        <v>115</v>
      </c>
      <c r="E32" s="44"/>
      <c r="F32" s="44"/>
      <c r="G32" s="44"/>
      <c r="H32" s="44"/>
      <c r="I32" s="44"/>
      <c r="J32" s="4">
        <v>74</v>
      </c>
      <c r="K32" s="4">
        <v>81</v>
      </c>
      <c r="L32" s="29">
        <v>85</v>
      </c>
      <c r="M32" s="29">
        <v>80</v>
      </c>
      <c r="N32" s="4"/>
      <c r="O32" s="4"/>
      <c r="P32" s="4"/>
      <c r="Q32" s="10">
        <f t="shared" si="0"/>
        <v>64</v>
      </c>
    </row>
    <row r="33" spans="2:17">
      <c r="B33" s="6">
        <f t="shared" si="1"/>
        <v>25</v>
      </c>
      <c r="C33" s="7" t="s">
        <v>84</v>
      </c>
      <c r="D33" s="44" t="s">
        <v>116</v>
      </c>
      <c r="E33" s="44"/>
      <c r="F33" s="44"/>
      <c r="G33" s="44"/>
      <c r="H33" s="44"/>
      <c r="I33" s="44"/>
      <c r="J33" s="4">
        <v>80</v>
      </c>
      <c r="K33" s="4">
        <v>84</v>
      </c>
      <c r="L33" s="29">
        <v>78</v>
      </c>
      <c r="M33" s="30">
        <v>52</v>
      </c>
      <c r="N33" s="4"/>
      <c r="O33" s="4"/>
      <c r="P33" s="4"/>
      <c r="Q33" s="10">
        <f t="shared" si="0"/>
        <v>58.8</v>
      </c>
    </row>
    <row r="34" spans="2:17">
      <c r="B34" s="6">
        <f t="shared" si="1"/>
        <v>26</v>
      </c>
      <c r="C34" s="7" t="s">
        <v>85</v>
      </c>
      <c r="D34" s="44" t="s">
        <v>117</v>
      </c>
      <c r="E34" s="44"/>
      <c r="F34" s="44"/>
      <c r="G34" s="44"/>
      <c r="H34" s="44"/>
      <c r="I34" s="44"/>
      <c r="J34" s="4">
        <v>73</v>
      </c>
      <c r="K34" s="4">
        <v>95</v>
      </c>
      <c r="L34" s="29">
        <v>89</v>
      </c>
      <c r="M34" s="29">
        <v>86</v>
      </c>
      <c r="N34" s="4"/>
      <c r="O34" s="4"/>
      <c r="P34" s="4"/>
      <c r="Q34" s="10">
        <f t="shared" si="0"/>
        <v>68.599999999999994</v>
      </c>
    </row>
    <row r="35" spans="2:17">
      <c r="B35" s="6">
        <f t="shared" si="1"/>
        <v>27</v>
      </c>
      <c r="C35" s="7" t="s">
        <v>86</v>
      </c>
      <c r="D35" s="44" t="s">
        <v>118</v>
      </c>
      <c r="E35" s="44"/>
      <c r="F35" s="44"/>
      <c r="G35" s="44"/>
      <c r="H35" s="44"/>
      <c r="I35" s="44"/>
      <c r="J35" s="4">
        <v>76</v>
      </c>
      <c r="K35" s="4">
        <v>90</v>
      </c>
      <c r="L35" s="29">
        <v>89</v>
      </c>
      <c r="M35" s="29">
        <v>85</v>
      </c>
      <c r="N35" s="4"/>
      <c r="O35" s="4"/>
      <c r="P35" s="4"/>
      <c r="Q35" s="10">
        <f t="shared" si="0"/>
        <v>68</v>
      </c>
    </row>
    <row r="36" spans="2:17">
      <c r="B36" s="6">
        <f t="shared" si="1"/>
        <v>28</v>
      </c>
      <c r="C36" s="7" t="s">
        <v>87</v>
      </c>
      <c r="D36" s="44" t="s">
        <v>119</v>
      </c>
      <c r="E36" s="44"/>
      <c r="F36" s="44"/>
      <c r="G36" s="44"/>
      <c r="H36" s="44"/>
      <c r="I36" s="44"/>
      <c r="J36" s="4">
        <v>72</v>
      </c>
      <c r="K36" s="4">
        <v>83</v>
      </c>
      <c r="L36" s="29">
        <v>85</v>
      </c>
      <c r="M36" s="29">
        <v>81</v>
      </c>
      <c r="N36" s="4"/>
      <c r="O36" s="4"/>
      <c r="P36" s="4"/>
      <c r="Q36" s="10">
        <f t="shared" si="0"/>
        <v>64.2</v>
      </c>
    </row>
    <row r="37" spans="2:17">
      <c r="B37" s="6">
        <f t="shared" si="1"/>
        <v>29</v>
      </c>
      <c r="C37" s="7" t="s">
        <v>88</v>
      </c>
      <c r="D37" s="44" t="s">
        <v>120</v>
      </c>
      <c r="E37" s="44"/>
      <c r="F37" s="44"/>
      <c r="G37" s="44"/>
      <c r="H37" s="44"/>
      <c r="I37" s="44"/>
      <c r="J37" s="4">
        <v>87</v>
      </c>
      <c r="K37" s="4">
        <v>93</v>
      </c>
      <c r="L37" s="29">
        <v>80</v>
      </c>
      <c r="M37" s="29">
        <v>84</v>
      </c>
      <c r="N37" s="4"/>
      <c r="O37" s="4"/>
      <c r="P37" s="4"/>
      <c r="Q37" s="10">
        <f t="shared" si="0"/>
        <v>68.8</v>
      </c>
    </row>
    <row r="38" spans="2:17">
      <c r="B38" s="6">
        <f t="shared" si="1"/>
        <v>30</v>
      </c>
      <c r="C38" s="7" t="s">
        <v>89</v>
      </c>
      <c r="D38" s="44" t="s">
        <v>121</v>
      </c>
      <c r="E38" s="44"/>
      <c r="F38" s="44"/>
      <c r="G38" s="44"/>
      <c r="H38" s="44"/>
      <c r="I38" s="44"/>
      <c r="J38" s="4">
        <v>70</v>
      </c>
      <c r="K38" s="4">
        <v>93</v>
      </c>
      <c r="L38" s="29">
        <v>81</v>
      </c>
      <c r="M38" s="29">
        <v>78</v>
      </c>
      <c r="N38" s="4"/>
      <c r="O38" s="4"/>
      <c r="P38" s="4"/>
      <c r="Q38" s="10">
        <f t="shared" si="0"/>
        <v>64.400000000000006</v>
      </c>
    </row>
    <row r="39" spans="2:17">
      <c r="B39" s="6">
        <f t="shared" si="1"/>
        <v>31</v>
      </c>
      <c r="C39" s="7" t="s">
        <v>90</v>
      </c>
      <c r="D39" s="44" t="s">
        <v>122</v>
      </c>
      <c r="E39" s="44"/>
      <c r="F39" s="44"/>
      <c r="G39" s="44"/>
      <c r="H39" s="44"/>
      <c r="I39" s="44"/>
      <c r="J39" s="4">
        <v>70</v>
      </c>
      <c r="K39" s="4">
        <v>80</v>
      </c>
      <c r="L39" s="29">
        <v>72</v>
      </c>
      <c r="M39" s="29">
        <v>82</v>
      </c>
      <c r="N39" s="4"/>
      <c r="O39" s="4"/>
      <c r="P39" s="4"/>
      <c r="Q39" s="10">
        <f t="shared" si="0"/>
        <v>60.8</v>
      </c>
    </row>
    <row r="40" spans="2:17">
      <c r="B40" s="6">
        <f t="shared" si="1"/>
        <v>32</v>
      </c>
      <c r="C40" s="7" t="s">
        <v>91</v>
      </c>
      <c r="D40" s="44" t="s">
        <v>123</v>
      </c>
      <c r="E40" s="44"/>
      <c r="F40" s="44"/>
      <c r="G40" s="44"/>
      <c r="H40" s="44"/>
      <c r="I40" s="44"/>
      <c r="J40" s="4">
        <v>77</v>
      </c>
      <c r="K40" s="4">
        <v>84</v>
      </c>
      <c r="L40" s="29">
        <v>83</v>
      </c>
      <c r="M40" s="29">
        <v>82</v>
      </c>
      <c r="N40" s="4"/>
      <c r="O40" s="4"/>
      <c r="P40" s="4"/>
      <c r="Q40" s="10">
        <f t="shared" si="0"/>
        <v>65.2</v>
      </c>
    </row>
    <row r="41" spans="2:17">
      <c r="B41" s="6">
        <f t="shared" si="1"/>
        <v>33</v>
      </c>
      <c r="C41" s="6"/>
      <c r="D41" s="44"/>
      <c r="E41" s="44"/>
      <c r="F41" s="44"/>
      <c r="G41" s="44"/>
      <c r="H41" s="44"/>
      <c r="I41" s="44"/>
      <c r="J41" s="4"/>
      <c r="K41" s="4"/>
      <c r="L41" s="4"/>
      <c r="M41" s="4"/>
      <c r="N41" s="4"/>
      <c r="O41" s="4"/>
      <c r="P41" s="4"/>
      <c r="Q41" s="10">
        <f t="shared" ref="Q41:Q48" si="2">SUM(J41:P41)/7</f>
        <v>0</v>
      </c>
    </row>
    <row r="42" spans="2:17">
      <c r="B42" s="6">
        <f t="shared" si="1"/>
        <v>34</v>
      </c>
      <c r="C42" s="6"/>
      <c r="D42" s="44"/>
      <c r="E42" s="44"/>
      <c r="F42" s="44"/>
      <c r="G42" s="44"/>
      <c r="H42" s="44"/>
      <c r="I42" s="44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44"/>
      <c r="E43" s="44"/>
      <c r="F43" s="44"/>
      <c r="G43" s="44"/>
      <c r="H43" s="44"/>
      <c r="I43" s="44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44"/>
      <c r="E44" s="44"/>
      <c r="F44" s="44"/>
      <c r="G44" s="44"/>
      <c r="H44" s="44"/>
      <c r="I44" s="44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44"/>
      <c r="E45" s="44"/>
      <c r="F45" s="44"/>
      <c r="G45" s="44"/>
      <c r="H45" s="44"/>
      <c r="I45" s="44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44"/>
      <c r="E46" s="44"/>
      <c r="F46" s="44"/>
      <c r="G46" s="44"/>
      <c r="H46" s="44"/>
      <c r="I46" s="44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44"/>
      <c r="E49" s="44"/>
      <c r="F49" s="44"/>
      <c r="G49" s="44"/>
      <c r="H49" s="44"/>
      <c r="I49" s="44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44"/>
      <c r="E50" s="44"/>
      <c r="F50" s="44"/>
      <c r="G50" s="44"/>
      <c r="H50" s="44"/>
      <c r="I50" s="44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44"/>
      <c r="E51" s="44"/>
      <c r="F51" s="44"/>
      <c r="G51" s="44"/>
      <c r="H51" s="44"/>
      <c r="I51" s="44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44"/>
      <c r="E52" s="44"/>
      <c r="F52" s="44"/>
      <c r="G52" s="44"/>
      <c r="H52" s="44"/>
      <c r="I52" s="44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39"/>
      <c r="D54" s="39"/>
      <c r="E54" s="1"/>
      <c r="H54" s="48" t="s">
        <v>19</v>
      </c>
      <c r="I54" s="48"/>
      <c r="J54" s="11">
        <f>COUNTIF(J9:J53,"&gt;=70")</f>
        <v>30</v>
      </c>
      <c r="K54" s="11">
        <f t="shared" ref="K54:P54" si="4">COUNTIF(K9:K53,"&gt;=70")</f>
        <v>30</v>
      </c>
      <c r="L54" s="11">
        <f t="shared" si="4"/>
        <v>28</v>
      </c>
      <c r="M54" s="11">
        <f t="shared" si="4"/>
        <v>25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3</v>
      </c>
    </row>
    <row r="55" spans="2:17">
      <c r="C55" s="39"/>
      <c r="D55" s="39"/>
      <c r="E55" s="8"/>
      <c r="H55" s="43" t="s">
        <v>20</v>
      </c>
      <c r="I55" s="43"/>
      <c r="J55" s="12">
        <f>COUNTIF(J9:J53,"&lt;70")</f>
        <v>2</v>
      </c>
      <c r="K55" s="12">
        <f t="shared" ref="K55:Q55" si="6">COUNTIF(K9:K53,"&lt;70")</f>
        <v>2</v>
      </c>
      <c r="L55" s="12">
        <f t="shared" si="6"/>
        <v>4</v>
      </c>
      <c r="M55" s="12">
        <f t="shared" si="6"/>
        <v>7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42</v>
      </c>
    </row>
    <row r="56" spans="2:17">
      <c r="C56" s="39"/>
      <c r="D56" s="39"/>
      <c r="E56" s="39"/>
      <c r="H56" s="43" t="s">
        <v>21</v>
      </c>
      <c r="I56" s="43"/>
      <c r="J56" s="12">
        <f>COUNT(J9:J53)</f>
        <v>32</v>
      </c>
      <c r="K56" s="12">
        <f t="shared" ref="K56:Q56" si="7">COUNT(K9:K53)</f>
        <v>32</v>
      </c>
      <c r="L56" s="12">
        <f t="shared" si="7"/>
        <v>32</v>
      </c>
      <c r="M56" s="12">
        <f t="shared" si="7"/>
        <v>32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C57" s="39"/>
      <c r="D57" s="39"/>
      <c r="E57" s="1"/>
      <c r="H57" s="40" t="s">
        <v>16</v>
      </c>
      <c r="I57" s="40"/>
      <c r="J57" s="13">
        <f>J54/J56</f>
        <v>0.9375</v>
      </c>
      <c r="K57" s="14">
        <f t="shared" ref="K57:Q57" si="8">K54/K56</f>
        <v>0.9375</v>
      </c>
      <c r="L57" s="14">
        <f t="shared" si="8"/>
        <v>0.875</v>
      </c>
      <c r="M57" s="14">
        <f t="shared" si="8"/>
        <v>0.78125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6.6666666666666666E-2</v>
      </c>
    </row>
    <row r="58" spans="2:17">
      <c r="C58" s="39"/>
      <c r="D58" s="39"/>
      <c r="E58" s="1"/>
      <c r="H58" s="40" t="s">
        <v>17</v>
      </c>
      <c r="I58" s="40"/>
      <c r="J58" s="13">
        <f>J55/J56</f>
        <v>6.25E-2</v>
      </c>
      <c r="K58" s="13">
        <f t="shared" ref="K58:Q58" si="9">K55/K56</f>
        <v>6.25E-2</v>
      </c>
      <c r="L58" s="14">
        <f t="shared" si="9"/>
        <v>0.125</v>
      </c>
      <c r="M58" s="14">
        <f t="shared" si="9"/>
        <v>0.21875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0.93333333333333335</v>
      </c>
    </row>
    <row r="59" spans="2:17">
      <c r="C59" s="39"/>
      <c r="D59" s="39"/>
      <c r="E59" s="8"/>
    </row>
    <row r="60" spans="2:17">
      <c r="C60" s="1"/>
      <c r="D60" s="1"/>
      <c r="E60" s="8"/>
    </row>
    <row r="61" spans="2:17">
      <c r="J61" s="41"/>
      <c r="K61" s="41"/>
      <c r="L61" s="41"/>
      <c r="M61" s="41"/>
      <c r="N61" s="41"/>
      <c r="O61" s="41"/>
      <c r="P61" s="41"/>
    </row>
    <row r="62" spans="2:17">
      <c r="J62" s="42" t="s">
        <v>18</v>
      </c>
      <c r="K62" s="42"/>
      <c r="L62" s="42"/>
      <c r="M62" s="42"/>
      <c r="N62" s="42"/>
      <c r="O62" s="42"/>
      <c r="P62" s="42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L9:M40">
    <cfRule type="cellIs" dxfId="1" priority="1" stopIfTrue="1" operator="equal">
      <formula>"E! %"</formula>
    </cfRule>
    <cfRule type="cellIs" dxfId="0" priority="2" stopIfTrue="1" operator="equal">
      <formula>"E! P"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INSTRUMENTACION VIRTUAL</vt:lpstr>
      <vt:lpstr>INSTRUMENTACION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2023-03-21T15:13:53Z</cp:lastPrinted>
  <dcterms:created xsi:type="dcterms:W3CDTF">2023-03-14T19:16:59Z</dcterms:created>
  <dcterms:modified xsi:type="dcterms:W3CDTF">2024-06-04T11:25:50Z</dcterms:modified>
</cp:coreProperties>
</file>