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294\Documents\ENERO-JUNIO 2024\ESCOLARIZADO\CALIF\"/>
    </mc:Choice>
  </mc:AlternateContent>
  <bookViews>
    <workbookView xWindow="-120" yWindow="-120" windowWidth="20730" windowHeight="11160"/>
  </bookViews>
  <sheets>
    <sheet name="402A  " sheetId="4" r:id="rId1"/>
    <sheet name="402B" sheetId="1" r:id="rId2"/>
    <sheet name="213C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C9" i="3"/>
  <c r="D9" i="3"/>
  <c r="B10" i="3"/>
  <c r="C10" i="3"/>
  <c r="D10" i="3"/>
  <c r="B11" i="3"/>
  <c r="C11" i="3"/>
  <c r="D11" i="3"/>
  <c r="B12" i="3"/>
  <c r="C12" i="3"/>
  <c r="D12" i="3"/>
  <c r="J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J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P50" i="4"/>
  <c r="O50" i="4"/>
  <c r="N50" i="4"/>
  <c r="M50" i="4"/>
  <c r="L50" i="4"/>
  <c r="K50" i="4"/>
  <c r="J50" i="4"/>
  <c r="P49" i="4"/>
  <c r="P52" i="4" s="1"/>
  <c r="O49" i="4"/>
  <c r="O52" i="4" s="1"/>
  <c r="N49" i="4"/>
  <c r="N52" i="4" s="1"/>
  <c r="M49" i="4"/>
  <c r="M52" i="4" s="1"/>
  <c r="L49" i="4"/>
  <c r="L52" i="4" s="1"/>
  <c r="K49" i="4"/>
  <c r="K52" i="4" s="1"/>
  <c r="J49" i="4"/>
  <c r="J52" i="4" s="1"/>
  <c r="P48" i="4"/>
  <c r="P51" i="4" s="1"/>
  <c r="O48" i="4"/>
  <c r="O51" i="4" s="1"/>
  <c r="N48" i="4"/>
  <c r="N51" i="4" s="1"/>
  <c r="M48" i="4"/>
  <c r="M51" i="4" s="1"/>
  <c r="L48" i="4"/>
  <c r="L51" i="4" s="1"/>
  <c r="K48" i="4"/>
  <c r="K51" i="4" s="1"/>
  <c r="J48" i="4"/>
  <c r="J51" i="4" s="1"/>
  <c r="Q46" i="4"/>
  <c r="Q45" i="4"/>
  <c r="Q44" i="4"/>
  <c r="Q43" i="4"/>
  <c r="Q42" i="4"/>
  <c r="D42" i="4"/>
  <c r="C42" i="4"/>
  <c r="B42" i="4"/>
  <c r="B43" i="4" s="1"/>
  <c r="B44" i="4" s="1"/>
  <c r="B45" i="4" s="1"/>
  <c r="B46" i="4" s="1"/>
  <c r="Q41" i="4"/>
  <c r="D41" i="4"/>
  <c r="C41" i="4"/>
  <c r="B41" i="4"/>
  <c r="Q40" i="4"/>
  <c r="D40" i="4"/>
  <c r="C40" i="4"/>
  <c r="B40" i="4"/>
  <c r="Q39" i="4"/>
  <c r="D39" i="4"/>
  <c r="C39" i="4"/>
  <c r="B39" i="4"/>
  <c r="Q38" i="4"/>
  <c r="D38" i="4"/>
  <c r="C38" i="4"/>
  <c r="B38" i="4"/>
  <c r="Q37" i="4"/>
  <c r="D37" i="4"/>
  <c r="C37" i="4"/>
  <c r="B37" i="4"/>
  <c r="Q36" i="4"/>
  <c r="D36" i="4"/>
  <c r="C36" i="4"/>
  <c r="B36" i="4"/>
  <c r="Q35" i="4"/>
  <c r="D35" i="4"/>
  <c r="C35" i="4"/>
  <c r="B35" i="4"/>
  <c r="Q34" i="4"/>
  <c r="D34" i="4"/>
  <c r="C34" i="4"/>
  <c r="B34" i="4"/>
  <c r="Q33" i="4"/>
  <c r="D33" i="4"/>
  <c r="C33" i="4"/>
  <c r="B33" i="4"/>
  <c r="Q32" i="4"/>
  <c r="D32" i="4"/>
  <c r="C32" i="4"/>
  <c r="B32" i="4"/>
  <c r="Q31" i="4"/>
  <c r="D31" i="4"/>
  <c r="C31" i="4"/>
  <c r="B31" i="4"/>
  <c r="Q30" i="4"/>
  <c r="D30" i="4"/>
  <c r="C30" i="4"/>
  <c r="B30" i="4"/>
  <c r="Q29" i="4"/>
  <c r="D29" i="4"/>
  <c r="C29" i="4"/>
  <c r="B29" i="4"/>
  <c r="Q28" i="4"/>
  <c r="D28" i="4"/>
  <c r="C28" i="4"/>
  <c r="B28" i="4"/>
  <c r="Q27" i="4"/>
  <c r="D27" i="4"/>
  <c r="C27" i="4"/>
  <c r="B27" i="4"/>
  <c r="Q26" i="4"/>
  <c r="D26" i="4"/>
  <c r="C26" i="4"/>
  <c r="B26" i="4"/>
  <c r="Q25" i="4"/>
  <c r="D25" i="4"/>
  <c r="C25" i="4"/>
  <c r="B25" i="4"/>
  <c r="Q24" i="4"/>
  <c r="D24" i="4"/>
  <c r="C24" i="4"/>
  <c r="B24" i="4"/>
  <c r="Q23" i="4"/>
  <c r="D23" i="4"/>
  <c r="C23" i="4"/>
  <c r="B23" i="4"/>
  <c r="Q22" i="4"/>
  <c r="D22" i="4"/>
  <c r="C22" i="4"/>
  <c r="B22" i="4"/>
  <c r="Q21" i="4"/>
  <c r="D21" i="4"/>
  <c r="C21" i="4"/>
  <c r="B21" i="4"/>
  <c r="Q20" i="4"/>
  <c r="D20" i="4"/>
  <c r="C20" i="4"/>
  <c r="B20" i="4"/>
  <c r="Q19" i="4"/>
  <c r="D19" i="4"/>
  <c r="C19" i="4"/>
  <c r="B19" i="4"/>
  <c r="Q18" i="4"/>
  <c r="D18" i="4"/>
  <c r="C18" i="4"/>
  <c r="B18" i="4"/>
  <c r="Q17" i="4"/>
  <c r="D17" i="4"/>
  <c r="C17" i="4"/>
  <c r="B17" i="4"/>
  <c r="Q16" i="4"/>
  <c r="D16" i="4"/>
  <c r="C16" i="4"/>
  <c r="B16" i="4"/>
  <c r="Q15" i="4"/>
  <c r="D15" i="4"/>
  <c r="C15" i="4"/>
  <c r="B15" i="4"/>
  <c r="Q14" i="4"/>
  <c r="D14" i="4"/>
  <c r="C14" i="4"/>
  <c r="B14" i="4"/>
  <c r="Q13" i="4"/>
  <c r="D13" i="4"/>
  <c r="C13" i="4"/>
  <c r="B13" i="4"/>
  <c r="Q12" i="4"/>
  <c r="D12" i="4"/>
  <c r="C12" i="4"/>
  <c r="B12" i="4"/>
  <c r="Q11" i="4"/>
  <c r="D11" i="4"/>
  <c r="C11" i="4"/>
  <c r="B11" i="4"/>
  <c r="Q10" i="4"/>
  <c r="D10" i="4"/>
  <c r="C10" i="4"/>
  <c r="B10" i="4"/>
  <c r="Q9" i="4"/>
  <c r="Q50" i="4" s="1"/>
  <c r="D9" i="4"/>
  <c r="C9" i="4"/>
  <c r="B9" i="4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P34" i="3"/>
  <c r="O34" i="3"/>
  <c r="N34" i="3"/>
  <c r="M34" i="3"/>
  <c r="L34" i="3"/>
  <c r="K34" i="3"/>
  <c r="J34" i="3"/>
  <c r="P33" i="3"/>
  <c r="O33" i="3"/>
  <c r="O36" i="3" s="1"/>
  <c r="N33" i="3"/>
  <c r="M33" i="3"/>
  <c r="M36" i="3" s="1"/>
  <c r="L33" i="3"/>
  <c r="K33" i="3"/>
  <c r="K36" i="3" s="1"/>
  <c r="J33" i="3"/>
  <c r="P32" i="3"/>
  <c r="P35" i="3" s="1"/>
  <c r="O32" i="3"/>
  <c r="O35" i="3" s="1"/>
  <c r="N32" i="3"/>
  <c r="N35" i="3" s="1"/>
  <c r="M32" i="3"/>
  <c r="M35" i="3" s="1"/>
  <c r="L32" i="3"/>
  <c r="L35" i="3" s="1"/>
  <c r="K32" i="3"/>
  <c r="K35" i="3" s="1"/>
  <c r="J32" i="3"/>
  <c r="J35" i="3" s="1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L36" i="3" l="1"/>
  <c r="N36" i="3"/>
  <c r="P36" i="3"/>
  <c r="J36" i="3"/>
  <c r="Q34" i="3"/>
  <c r="Q48" i="4"/>
  <c r="Q51" i="4" s="1"/>
  <c r="Q49" i="4"/>
  <c r="Q52" i="4" s="1"/>
  <c r="Q32" i="3"/>
  <c r="Q33" i="3"/>
  <c r="Q36" i="3" s="1"/>
  <c r="Q35" i="3" l="1"/>
  <c r="K27" i="1"/>
  <c r="L27" i="1"/>
  <c r="M27" i="1"/>
  <c r="N27" i="1"/>
  <c r="O27" i="1"/>
  <c r="P27" i="1"/>
  <c r="K26" i="1"/>
  <c r="L26" i="1"/>
  <c r="M26" i="1"/>
  <c r="N26" i="1"/>
  <c r="N29" i="1" s="1"/>
  <c r="O26" i="1"/>
  <c r="P26" i="1"/>
  <c r="K25" i="1"/>
  <c r="K28" i="1" s="1"/>
  <c r="L25" i="1"/>
  <c r="L28" i="1" s="1"/>
  <c r="M25" i="1"/>
  <c r="M28" i="1" s="1"/>
  <c r="N25" i="1"/>
  <c r="N28" i="1" s="1"/>
  <c r="O25" i="1"/>
  <c r="O28" i="1" s="1"/>
  <c r="P25" i="1"/>
  <c r="P28" i="1" s="1"/>
  <c r="J27" i="1"/>
  <c r="J26" i="1"/>
  <c r="J25" i="1"/>
  <c r="M29" i="1" l="1"/>
  <c r="J28" i="1"/>
  <c r="J29" i="1"/>
  <c r="P29" i="1"/>
  <c r="L29" i="1"/>
  <c r="O29" i="1"/>
  <c r="K29" i="1"/>
  <c r="Q26" i="1"/>
  <c r="Q25" i="1"/>
  <c r="Q27" i="1"/>
  <c r="Q29" i="1" l="1"/>
  <c r="Q28" i="1"/>
</calcChain>
</file>

<file path=xl/sharedStrings.xml><?xml version="1.0" encoding="utf-8"?>
<sst xmlns="http://schemas.openxmlformats.org/spreadsheetml/2006/main" count="84" uniqueCount="31">
  <si>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</si>
  <si>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</si>
  <si>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</si>
  <si>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</si>
  <si>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</si>
  <si>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</si>
  <si>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</si>
  <si>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</si>
  <si>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</si>
  <si>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</si>
  <si>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</si>
  <si>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</si>
  <si>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</si>
  <si>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</si>
  <si>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</si>
  <si>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</si>
  <si>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</si>
  <si>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</si>
  <si>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</si>
  <si>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</si>
  <si>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</si>
  <si>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</si>
  <si>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</si>
  <si>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</si>
  <si>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FEB. JUN 2024</t>
  </si>
  <si>
    <t>URSULA ORTIZ MARTINEZ</t>
  </si>
  <si>
    <t>FUNDAMENTOS DE INVESTIGACIÓN</t>
  </si>
  <si>
    <t>402A</t>
  </si>
  <si>
    <t>402B</t>
  </si>
  <si>
    <t>ANALISIS DE LA REALIDAD NACIONAL</t>
  </si>
  <si>
    <t>213C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</si>
</sst>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294/Downloads/LISTAS%20ACTUALIZADA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  <sheetName val="Table 33"/>
      <sheetName val="Table 34"/>
      <sheetName val="Table 35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>
            <v>1</v>
          </cell>
          <cell r="B3" t="str">
            <v>221U0137</v>
          </cell>
          <cell r="C3" t="str">
            <v>AGUILAR CHONTAL HUGO ALBERTO</v>
          </cell>
        </row>
        <row r="4">
          <cell r="A4">
            <v>2</v>
          </cell>
          <cell r="B4" t="str">
            <v>211U0125</v>
          </cell>
          <cell r="C4" t="str">
            <v>AMOR FACUNDO ITAN DANIEL</v>
          </cell>
        </row>
        <row r="5">
          <cell r="A5">
            <v>3</v>
          </cell>
          <cell r="B5" t="str">
            <v>221U0138</v>
          </cell>
          <cell r="C5" t="str">
            <v>AQUINO TOGA EDGAR</v>
          </cell>
        </row>
        <row r="6">
          <cell r="A6">
            <v>4</v>
          </cell>
          <cell r="B6" t="str">
            <v>221U0836</v>
          </cell>
          <cell r="C6" t="str">
            <v>ARTIGAS FISCAL RAFAEL DE JESUS</v>
          </cell>
        </row>
        <row r="7">
          <cell r="A7">
            <v>5</v>
          </cell>
          <cell r="B7" t="str">
            <v>221U0142</v>
          </cell>
          <cell r="C7" t="str">
            <v>BAXIN IXTEPAN CARLOS</v>
          </cell>
        </row>
        <row r="8">
          <cell r="A8">
            <v>6</v>
          </cell>
          <cell r="B8" t="str">
            <v>221U0143</v>
          </cell>
          <cell r="C8" t="str">
            <v>BENITEZ CASTRO MIGUEL ANGEL</v>
          </cell>
        </row>
        <row r="9">
          <cell r="A9">
            <v>7</v>
          </cell>
          <cell r="B9" t="str">
            <v>221U0145</v>
          </cell>
          <cell r="C9" t="str">
            <v>CHACHA CHAGALA JESUS ANTONIO</v>
          </cell>
        </row>
        <row r="10">
          <cell r="A10">
            <v>8</v>
          </cell>
          <cell r="B10" t="str">
            <v>221U0147</v>
          </cell>
          <cell r="C10" t="str">
            <v>CHIGO AGUIRRE ANA GUADALUPE</v>
          </cell>
        </row>
        <row r="11">
          <cell r="A11">
            <v>9</v>
          </cell>
          <cell r="B11" t="str">
            <v>221U0148</v>
          </cell>
          <cell r="C11" t="str">
            <v>CHIPOL SINACA JOSELYN</v>
          </cell>
        </row>
        <row r="12">
          <cell r="A12">
            <v>10</v>
          </cell>
          <cell r="B12" t="str">
            <v>221U0151</v>
          </cell>
          <cell r="C12" t="str">
            <v>COYOLT GORGONIO ZURIEL ALBERTO</v>
          </cell>
        </row>
        <row r="13">
          <cell r="A13">
            <v>11</v>
          </cell>
          <cell r="B13" t="str">
            <v>221U0257</v>
          </cell>
          <cell r="C13" t="str">
            <v>CRUZ MARTINEZ ARTURO</v>
          </cell>
        </row>
        <row r="14">
          <cell r="A14">
            <v>12</v>
          </cell>
          <cell r="B14" t="str">
            <v>221U0154</v>
          </cell>
          <cell r="C14" t="str">
            <v>DURAN ALVARADO GUSTAVO ISRAEL</v>
          </cell>
        </row>
        <row r="15">
          <cell r="A15">
            <v>13</v>
          </cell>
          <cell r="B15" t="str">
            <v>221U0182</v>
          </cell>
          <cell r="C15" t="str">
            <v>HERNANDEZ FONSECA JAIME</v>
          </cell>
        </row>
        <row r="16">
          <cell r="A16">
            <v>14</v>
          </cell>
          <cell r="B16" t="str">
            <v>221U0156</v>
          </cell>
          <cell r="C16" t="str">
            <v>HERNANDEZ QUINO JOSE MANUEL</v>
          </cell>
        </row>
        <row r="17">
          <cell r="A17">
            <v>15</v>
          </cell>
          <cell r="B17" t="str">
            <v>221U0259</v>
          </cell>
          <cell r="C17" t="str">
            <v>ISIDORO BENITEZ SAMIR</v>
          </cell>
        </row>
        <row r="18">
          <cell r="A18">
            <v>16</v>
          </cell>
          <cell r="B18" t="str">
            <v>221U0183</v>
          </cell>
          <cell r="C18" t="str">
            <v>LEON LOZANO JOSE ALEJANDRO</v>
          </cell>
        </row>
        <row r="19">
          <cell r="A19">
            <v>17</v>
          </cell>
          <cell r="B19" t="str">
            <v>221U0159</v>
          </cell>
          <cell r="C19" t="str">
            <v>MALAGA PUCHETA MANUEL ALEJANDRO</v>
          </cell>
        </row>
        <row r="20">
          <cell r="A20">
            <v>18</v>
          </cell>
          <cell r="B20" t="str">
            <v>221U0160</v>
          </cell>
          <cell r="C20" t="str">
            <v>MARTINEZ AGUILAR ALEJANDRO</v>
          </cell>
        </row>
        <row r="21">
          <cell r="A21">
            <v>19</v>
          </cell>
          <cell r="B21" t="str">
            <v>221U0161</v>
          </cell>
          <cell r="C21" t="str">
            <v>MAXO COTA MILAGROS MONTSERRAT</v>
          </cell>
        </row>
        <row r="22">
          <cell r="A22">
            <v>20</v>
          </cell>
          <cell r="B22" t="str">
            <v>221U0163</v>
          </cell>
          <cell r="C22" t="str">
            <v>MIXTEGA BELLI ERNESTO SANTOS</v>
          </cell>
        </row>
        <row r="23">
          <cell r="A23">
            <v>21</v>
          </cell>
          <cell r="B23" t="str">
            <v>221U0165</v>
          </cell>
          <cell r="C23" t="str">
            <v>MORENO BARRAGAN LUIS DAVID</v>
          </cell>
        </row>
        <row r="24">
          <cell r="A24">
            <v>22</v>
          </cell>
          <cell r="B24" t="str">
            <v>221U0166</v>
          </cell>
          <cell r="C24" t="str">
            <v>ORTEGA CABRERA ALEXIS DE JESUS</v>
          </cell>
        </row>
        <row r="25">
          <cell r="A25">
            <v>23</v>
          </cell>
          <cell r="B25" t="str">
            <v>221U0841</v>
          </cell>
          <cell r="C25" t="str">
            <v>PATLAX ALARCON MOISES</v>
          </cell>
        </row>
        <row r="26">
          <cell r="A26">
            <v>24</v>
          </cell>
          <cell r="B26" t="str">
            <v>221U0169</v>
          </cell>
          <cell r="C26" t="str">
            <v>PEREZ TRUJILLO JESUS</v>
          </cell>
        </row>
        <row r="27">
          <cell r="A27">
            <v>25</v>
          </cell>
          <cell r="B27" t="str">
            <v>221U0167</v>
          </cell>
          <cell r="C27" t="str">
            <v>POLITO MALAGA LUIS GERARDO</v>
          </cell>
        </row>
        <row r="28">
          <cell r="A28">
            <v>26</v>
          </cell>
          <cell r="B28" t="str">
            <v>221U0171</v>
          </cell>
          <cell r="C28" t="str">
            <v>REYNADA PREZA HUGO DANIEL</v>
          </cell>
        </row>
        <row r="29">
          <cell r="A29">
            <v>27</v>
          </cell>
          <cell r="B29" t="str">
            <v>221U0172</v>
          </cell>
          <cell r="C29" t="str">
            <v>RIVEROLL IXTEPAN AARON</v>
          </cell>
        </row>
        <row r="30">
          <cell r="A30">
            <v>28</v>
          </cell>
          <cell r="B30" t="str">
            <v>221U0173</v>
          </cell>
          <cell r="C30" t="str">
            <v>RODRIGUEZ MARTINEZ LUIS ALFREDO</v>
          </cell>
        </row>
        <row r="31">
          <cell r="A31">
            <v>29</v>
          </cell>
          <cell r="B31" t="str">
            <v>221U0174</v>
          </cell>
          <cell r="C31" t="str">
            <v>RODRIGUEZ PEREZ MARIA GUADALUPE</v>
          </cell>
        </row>
        <row r="32">
          <cell r="A32">
            <v>30</v>
          </cell>
          <cell r="B32" t="str">
            <v>221U0176</v>
          </cell>
          <cell r="C32" t="str">
            <v>SEBA BAXIN JUAN JOSE</v>
          </cell>
        </row>
        <row r="33">
          <cell r="A33">
            <v>31</v>
          </cell>
          <cell r="B33" t="str">
            <v>221U0181</v>
          </cell>
          <cell r="C33" t="str">
            <v>VELASCO HERNANDEZ OSVAL DANIEL</v>
          </cell>
        </row>
        <row r="34">
          <cell r="A34">
            <v>32</v>
          </cell>
          <cell r="B34" t="str">
            <v>221U0178</v>
          </cell>
          <cell r="C34" t="str">
            <v>VELASCO QUINO ARTURO DE JESUS</v>
          </cell>
        </row>
        <row r="35">
          <cell r="A35">
            <v>33</v>
          </cell>
          <cell r="B35" t="str">
            <v>221U0179</v>
          </cell>
          <cell r="C35" t="str">
            <v>VICTORIO PALAYOT JESÚS MANUEL</v>
          </cell>
        </row>
        <row r="36">
          <cell r="A36">
            <v>34</v>
          </cell>
          <cell r="B36" t="str">
            <v>221U0180</v>
          </cell>
          <cell r="C36" t="str">
            <v>XOLO ARRES BRANDON EMMANUEL</v>
          </cell>
        </row>
      </sheetData>
      <sheetData sheetId="10"/>
      <sheetData sheetId="11"/>
      <sheetData sheetId="12"/>
      <sheetData sheetId="13"/>
      <sheetData sheetId="14">
        <row r="3">
          <cell r="A3">
            <v>1</v>
          </cell>
          <cell r="B3" t="str">
            <v>221U0135</v>
          </cell>
          <cell r="C3" t="str">
            <v>ABRAJAN GONZALEZ ANGEL</v>
          </cell>
        </row>
        <row r="4">
          <cell r="A4">
            <v>2</v>
          </cell>
          <cell r="B4" t="str">
            <v>221U0139</v>
          </cell>
          <cell r="C4" t="str">
            <v>AVILES GONZALEZ ROBERTO CARLO</v>
          </cell>
        </row>
        <row r="5">
          <cell r="A5">
            <v>3</v>
          </cell>
          <cell r="B5" t="str">
            <v>221U0140</v>
          </cell>
          <cell r="C5" t="str">
            <v>BARRIENTOS FONSECA GONZALO</v>
          </cell>
        </row>
        <row r="6">
          <cell r="A6">
            <v>4</v>
          </cell>
          <cell r="B6" t="str">
            <v>221U0258</v>
          </cell>
          <cell r="C6" t="str">
            <v>CABRERA ECHAVARRIA JOSE ARMANDO</v>
          </cell>
        </row>
        <row r="7">
          <cell r="A7">
            <v>5</v>
          </cell>
          <cell r="B7" t="str">
            <v>221U0149</v>
          </cell>
          <cell r="C7" t="str">
            <v>CHIPOL XOLO YAHVE ALEJANDRO</v>
          </cell>
        </row>
        <row r="8">
          <cell r="A8">
            <v>6</v>
          </cell>
          <cell r="B8" t="str">
            <v>221U0152</v>
          </cell>
          <cell r="C8" t="str">
            <v>CRUZ GARCIA SANDRA</v>
          </cell>
        </row>
        <row r="9">
          <cell r="A9">
            <v>7</v>
          </cell>
          <cell r="B9" t="str">
            <v>221U0155</v>
          </cell>
          <cell r="C9" t="str">
            <v>FISCAL AMBROS ERICK CANDELARIO</v>
          </cell>
        </row>
        <row r="10">
          <cell r="A10">
            <v>8</v>
          </cell>
          <cell r="B10" t="str">
            <v>221U0157</v>
          </cell>
          <cell r="C10" t="str">
            <v>JIMENEZ MELCHI GUILLERMO</v>
          </cell>
        </row>
        <row r="11">
          <cell r="A11">
            <v>9</v>
          </cell>
          <cell r="B11" t="str">
            <v>221U0164</v>
          </cell>
          <cell r="C11" t="str">
            <v>MONTIEL VILLASECA JOSE GUADALUPE</v>
          </cell>
        </row>
        <row r="12">
          <cell r="A12">
            <v>10</v>
          </cell>
          <cell r="B12" t="str">
            <v>221U0812</v>
          </cell>
          <cell r="C12" t="str">
            <v>MORENO PUCHETA JESUS EMILIO</v>
          </cell>
        </row>
        <row r="13">
          <cell r="A13">
            <v>11</v>
          </cell>
          <cell r="B13" t="str">
            <v>221U0168</v>
          </cell>
          <cell r="C13" t="str">
            <v>POLITO MALAGA MIGUEL EDUARDO</v>
          </cell>
        </row>
        <row r="14">
          <cell r="A14">
            <v>12</v>
          </cell>
          <cell r="B14" t="str">
            <v>221U0175</v>
          </cell>
          <cell r="C14" t="str">
            <v>RODRIGUEZ USCANGA OLIVER</v>
          </cell>
        </row>
        <row r="15">
          <cell r="A15">
            <v>13</v>
          </cell>
          <cell r="B15" t="str">
            <v>221U0177</v>
          </cell>
          <cell r="C15" t="str">
            <v>TEOBA ROSALES JUAN ANTONIO</v>
          </cell>
        </row>
        <row r="16">
          <cell r="A16">
            <v>14</v>
          </cell>
          <cell r="B16" t="str">
            <v>211U0170</v>
          </cell>
          <cell r="C16" t="str">
            <v>XOLO ROSAS PEDRO DANIEL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A4">
            <v>1</v>
          </cell>
          <cell r="B4" t="str">
            <v>231U0015</v>
          </cell>
          <cell r="C4" t="str">
            <v>BELLI ARRES LUIS MAURI</v>
          </cell>
        </row>
        <row r="5">
          <cell r="A5">
            <v>2</v>
          </cell>
          <cell r="B5" t="str">
            <v>231U0017</v>
          </cell>
          <cell r="C5" t="str">
            <v>BONOLA ALFONSO CRISTIAN DE JESUS</v>
          </cell>
        </row>
        <row r="6">
          <cell r="A6">
            <v>3</v>
          </cell>
          <cell r="B6" t="str">
            <v>231U0028</v>
          </cell>
          <cell r="C6" t="str">
            <v>COUBERT JARAMILLO EMILY AYLIN</v>
          </cell>
        </row>
        <row r="7">
          <cell r="A7">
            <v>4</v>
          </cell>
          <cell r="B7" t="str">
            <v>221U0077</v>
          </cell>
          <cell r="C7" t="str">
            <v>DOMINGUEZ GOMEZ MOISES</v>
          </cell>
          <cell r="I7"/>
        </row>
        <row r="8">
          <cell r="A8">
            <v>5</v>
          </cell>
          <cell r="B8" t="str">
            <v>221U0082</v>
          </cell>
          <cell r="C8" t="str">
            <v>FILIDOR DOMINGUEZ KARLA LISSET</v>
          </cell>
        </row>
        <row r="9">
          <cell r="A9">
            <v>6</v>
          </cell>
          <cell r="B9" t="str">
            <v>231U0664</v>
          </cell>
          <cell r="C9" t="str">
            <v>GONZALEZ ROBLES ADONAY VICENTE</v>
          </cell>
        </row>
        <row r="10">
          <cell r="A10">
            <v>7</v>
          </cell>
          <cell r="B10" t="str">
            <v>231U0037</v>
          </cell>
          <cell r="C10" t="str">
            <v>HERNANDEZ BARRITA SARA ANDREA</v>
          </cell>
        </row>
        <row r="11">
          <cell r="A11">
            <v>8</v>
          </cell>
          <cell r="B11" t="str">
            <v>231U0036</v>
          </cell>
          <cell r="C11" t="str">
            <v>HERNANDEZ URIBE REGINA DE LOS ANGELES</v>
          </cell>
        </row>
        <row r="12">
          <cell r="A12">
            <v>9</v>
          </cell>
          <cell r="B12" t="str">
            <v>231U0038</v>
          </cell>
          <cell r="C12" t="str">
            <v>IXBA LAZCANO FELIPE</v>
          </cell>
        </row>
        <row r="13">
          <cell r="A13">
            <v>10</v>
          </cell>
          <cell r="B13" t="str">
            <v>231U0046</v>
          </cell>
          <cell r="C13" t="str">
            <v>MARTÍNEZ BARCENAS EMMANUEL</v>
          </cell>
        </row>
        <row r="14">
          <cell r="A14">
            <v>11</v>
          </cell>
          <cell r="B14" t="str">
            <v>231U0049</v>
          </cell>
          <cell r="C14" t="str">
            <v>MEZO XOLO JESUS ALBERTO</v>
          </cell>
        </row>
        <row r="15">
          <cell r="A15">
            <v>12</v>
          </cell>
          <cell r="B15" t="str">
            <v>231U0050</v>
          </cell>
          <cell r="C15" t="str">
            <v>MIROS LUCHO BENITO</v>
          </cell>
        </row>
        <row r="16">
          <cell r="A16">
            <v>13</v>
          </cell>
          <cell r="B16" t="str">
            <v>221U0096</v>
          </cell>
          <cell r="C16" t="str">
            <v>PEREZ BELLI OSCAR ADRIAN DONOVAN</v>
          </cell>
        </row>
        <row r="17">
          <cell r="A17">
            <v>14</v>
          </cell>
          <cell r="B17" t="str">
            <v>231U0058</v>
          </cell>
          <cell r="C17" t="str">
            <v>POLITO IXTEPAN IVANA YAMILA</v>
          </cell>
        </row>
        <row r="18">
          <cell r="A18">
            <v>15</v>
          </cell>
          <cell r="B18" t="str">
            <v>221U0108</v>
          </cell>
          <cell r="C18" t="str">
            <v>PUCHETA BUSTAMANTE DIEGO ARMANDO</v>
          </cell>
          <cell r="I18"/>
        </row>
        <row r="19">
          <cell r="A19">
            <v>16</v>
          </cell>
          <cell r="B19" t="str">
            <v>231U0061</v>
          </cell>
          <cell r="C19" t="str">
            <v>RAMIREZ ALEGRIA MARCO ANTONIO</v>
          </cell>
        </row>
        <row r="20">
          <cell r="A20">
            <v>17</v>
          </cell>
          <cell r="B20" t="str">
            <v>231U0074</v>
          </cell>
          <cell r="C20" t="str">
            <v>SANCHEZ SINTA FLORISSA</v>
          </cell>
        </row>
        <row r="21">
          <cell r="A21">
            <v>18</v>
          </cell>
          <cell r="B21" t="str">
            <v>231U0077</v>
          </cell>
          <cell r="C21" t="str">
            <v>TON LOPEZ MARIA FERNANDA</v>
          </cell>
        </row>
        <row r="22">
          <cell r="A22">
            <v>19</v>
          </cell>
          <cell r="B22" t="str">
            <v>231U0079</v>
          </cell>
          <cell r="C22" t="str">
            <v>VELASCO CATEMAXCA JESUS</v>
          </cell>
        </row>
        <row r="23">
          <cell r="A23">
            <v>20</v>
          </cell>
          <cell r="B23" t="str">
            <v>221U0120</v>
          </cell>
          <cell r="C23" t="str">
            <v>VELEZ CEBA INGRID ARELI</v>
          </cell>
        </row>
        <row r="24">
          <cell r="A24">
            <v>21</v>
          </cell>
          <cell r="B24" t="str">
            <v>231U0083</v>
          </cell>
          <cell r="C24" t="str">
            <v>VICENTE BONFIL CITLALI DEL CARMEN</v>
          </cell>
        </row>
        <row r="25">
          <cell r="A25"/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abSelected="1" topLeftCell="A35" workbookViewId="0">
      <selection activeCell="S6" sqref="S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16.28515625" customWidth="1"/>
    <col min="5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2"/>
      <c r="R3" s="22"/>
    </row>
    <row r="4" spans="2:18" x14ac:dyDescent="0.25">
      <c r="C4" t="s">
        <v>0</v>
      </c>
      <c r="D4" s="35" t="s">
        <v>26</v>
      </c>
      <c r="E4" s="35"/>
      <c r="F4" s="35"/>
      <c r="G4" s="35"/>
      <c r="I4" t="s">
        <v>1</v>
      </c>
      <c r="J4" s="30" t="s">
        <v>27</v>
      </c>
      <c r="K4" s="30"/>
      <c r="M4" t="s">
        <v>2</v>
      </c>
      <c r="N4" s="36">
        <v>45357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24</v>
      </c>
      <c r="E6" s="30"/>
      <c r="F6" s="30"/>
      <c r="G6" s="30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24" t="s">
        <v>23</v>
      </c>
    </row>
    <row r="9" spans="2:18" x14ac:dyDescent="0.25">
      <c r="B9" s="19">
        <f>'[1]Table 10'!A3</f>
        <v>1</v>
      </c>
      <c r="C9" s="20" t="str">
        <f>'[1]Table 10'!B3</f>
        <v>221U0137</v>
      </c>
      <c r="D9" s="37" t="str">
        <f>'[1]Table 10'!C3</f>
        <v>AGUILAR CHONTAL HUGO ALBERTO</v>
      </c>
      <c r="E9" s="38"/>
      <c r="F9" s="38"/>
      <c r="G9" s="38"/>
      <c r="H9" s="38"/>
      <c r="I9" s="39"/>
      <c r="J9" s="14">
        <v>100</v>
      </c>
      <c r="K9" s="14"/>
      <c r="L9" s="23"/>
      <c r="M9" s="23"/>
      <c r="N9" s="23"/>
      <c r="O9" s="23"/>
      <c r="P9" s="23"/>
      <c r="Q9" s="13">
        <f>SUM(J9:P9)/7</f>
        <v>14.285714285714286</v>
      </c>
    </row>
    <row r="10" spans="2:18" x14ac:dyDescent="0.25">
      <c r="B10" s="19">
        <f>'[1]Table 10'!A4</f>
        <v>2</v>
      </c>
      <c r="C10" s="20" t="str">
        <f>'[1]Table 10'!B4</f>
        <v>211U0125</v>
      </c>
      <c r="D10" s="37" t="str">
        <f>'[1]Table 10'!C4</f>
        <v>AMOR FACUNDO ITAN DANIEL</v>
      </c>
      <c r="E10" s="38"/>
      <c r="F10" s="38"/>
      <c r="G10" s="38"/>
      <c r="H10" s="38"/>
      <c r="I10" s="39"/>
      <c r="J10" s="15">
        <v>0</v>
      </c>
      <c r="K10" s="15"/>
      <c r="L10" s="23"/>
      <c r="M10" s="23"/>
      <c r="N10" s="23"/>
      <c r="O10" s="23"/>
      <c r="P10" s="23"/>
      <c r="Q10" s="13">
        <f t="shared" ref="Q10:Q46" si="0">SUM(J10:P10)/7</f>
        <v>0</v>
      </c>
    </row>
    <row r="11" spans="2:18" x14ac:dyDescent="0.25">
      <c r="B11" s="19">
        <f>'[1]Table 10'!A5</f>
        <v>3</v>
      </c>
      <c r="C11" s="20" t="str">
        <f>'[1]Table 10'!B5</f>
        <v>221U0138</v>
      </c>
      <c r="D11" s="37" t="str">
        <f>'[1]Table 10'!C5</f>
        <v>AQUINO TOGA EDGAR</v>
      </c>
      <c r="E11" s="38"/>
      <c r="F11" s="38"/>
      <c r="G11" s="38"/>
      <c r="H11" s="38"/>
      <c r="I11" s="39"/>
      <c r="J11" s="15">
        <v>0</v>
      </c>
      <c r="K11" s="15"/>
      <c r="L11" s="23"/>
      <c r="M11" s="23"/>
      <c r="N11" s="23"/>
      <c r="O11" s="23"/>
      <c r="P11" s="23"/>
      <c r="Q11" s="13">
        <f t="shared" si="0"/>
        <v>0</v>
      </c>
    </row>
    <row r="12" spans="2:18" x14ac:dyDescent="0.25">
      <c r="B12" s="19">
        <f>'[1]Table 10'!A6</f>
        <v>4</v>
      </c>
      <c r="C12" s="20" t="str">
        <f>'[1]Table 10'!B6</f>
        <v>221U0836</v>
      </c>
      <c r="D12" s="37" t="str">
        <f>'[1]Table 10'!C6</f>
        <v>ARTIGAS FISCAL RAFAEL DE JESUS</v>
      </c>
      <c r="E12" s="38"/>
      <c r="F12" s="38"/>
      <c r="G12" s="38"/>
      <c r="H12" s="38"/>
      <c r="I12" s="39"/>
      <c r="J12" s="15">
        <v>80</v>
      </c>
      <c r="K12" s="15"/>
      <c r="L12" s="23"/>
      <c r="M12" s="23"/>
      <c r="N12" s="23"/>
      <c r="O12" s="23"/>
      <c r="P12" s="23"/>
      <c r="Q12" s="13">
        <f t="shared" si="0"/>
        <v>11.428571428571429</v>
      </c>
    </row>
    <row r="13" spans="2:18" x14ac:dyDescent="0.25">
      <c r="B13" s="19">
        <f>'[1]Table 10'!A7</f>
        <v>5</v>
      </c>
      <c r="C13" s="20" t="str">
        <f>'[1]Table 10'!B7</f>
        <v>221U0142</v>
      </c>
      <c r="D13" s="37" t="str">
        <f>'[1]Table 10'!C7</f>
        <v>BAXIN IXTEPAN CARLOS</v>
      </c>
      <c r="E13" s="38"/>
      <c r="F13" s="38"/>
      <c r="G13" s="38"/>
      <c r="H13" s="38"/>
      <c r="I13" s="39"/>
      <c r="J13" s="15">
        <v>82</v>
      </c>
      <c r="K13" s="15"/>
      <c r="L13" s="23"/>
      <c r="M13" s="23"/>
      <c r="N13" s="23"/>
      <c r="O13" s="23"/>
      <c r="P13" s="23"/>
      <c r="Q13" s="13">
        <f t="shared" si="0"/>
        <v>11.714285714285714</v>
      </c>
    </row>
    <row r="14" spans="2:18" x14ac:dyDescent="0.25">
      <c r="B14" s="19">
        <f>'[1]Table 10'!A8</f>
        <v>6</v>
      </c>
      <c r="C14" s="20" t="str">
        <f>'[1]Table 10'!B8</f>
        <v>221U0143</v>
      </c>
      <c r="D14" s="37" t="str">
        <f>'[1]Table 10'!C8</f>
        <v>BENITEZ CASTRO MIGUEL ANGEL</v>
      </c>
      <c r="E14" s="38"/>
      <c r="F14" s="38"/>
      <c r="G14" s="38"/>
      <c r="H14" s="38"/>
      <c r="I14" s="39"/>
      <c r="J14" s="15">
        <v>0</v>
      </c>
      <c r="K14" s="15"/>
      <c r="L14" s="23"/>
      <c r="M14" s="23"/>
      <c r="N14" s="23"/>
      <c r="O14" s="23"/>
      <c r="P14" s="23"/>
      <c r="Q14" s="13">
        <f t="shared" si="0"/>
        <v>0</v>
      </c>
    </row>
    <row r="15" spans="2:18" x14ac:dyDescent="0.25">
      <c r="B15" s="19">
        <f>'[1]Table 10'!A9</f>
        <v>7</v>
      </c>
      <c r="C15" s="20" t="str">
        <f>'[1]Table 10'!B9</f>
        <v>221U0145</v>
      </c>
      <c r="D15" s="37" t="str">
        <f>'[1]Table 10'!C9</f>
        <v>CHACHA CHAGALA JESUS ANTONIO</v>
      </c>
      <c r="E15" s="38"/>
      <c r="F15" s="38"/>
      <c r="G15" s="38"/>
      <c r="H15" s="38"/>
      <c r="I15" s="39"/>
      <c r="J15" s="15">
        <v>0</v>
      </c>
      <c r="K15" s="15"/>
      <c r="L15" s="23"/>
      <c r="M15" s="23"/>
      <c r="N15" s="23"/>
      <c r="O15" s="23"/>
      <c r="P15" s="23"/>
      <c r="Q15" s="13">
        <f t="shared" si="0"/>
        <v>0</v>
      </c>
    </row>
    <row r="16" spans="2:18" x14ac:dyDescent="0.25">
      <c r="B16" s="19">
        <f>'[1]Table 10'!A10</f>
        <v>8</v>
      </c>
      <c r="C16" s="20" t="str">
        <f>'[1]Table 10'!B10</f>
        <v>221U0147</v>
      </c>
      <c r="D16" s="37" t="str">
        <f>'[1]Table 10'!C10</f>
        <v>CHIGO AGUIRRE ANA GUADALUPE</v>
      </c>
      <c r="E16" s="38"/>
      <c r="F16" s="38"/>
      <c r="G16" s="38"/>
      <c r="H16" s="38"/>
      <c r="I16" s="39"/>
      <c r="J16" s="15">
        <v>90</v>
      </c>
      <c r="K16" s="15"/>
      <c r="L16" s="23"/>
      <c r="M16" s="23"/>
      <c r="N16" s="23"/>
      <c r="O16" s="23"/>
      <c r="P16" s="23"/>
      <c r="Q16" s="13">
        <f t="shared" si="0"/>
        <v>12.857142857142858</v>
      </c>
    </row>
    <row r="17" spans="2:17" x14ac:dyDescent="0.25">
      <c r="B17" s="19">
        <f>'[1]Table 10'!A11</f>
        <v>9</v>
      </c>
      <c r="C17" s="20" t="str">
        <f>'[1]Table 10'!B11</f>
        <v>221U0148</v>
      </c>
      <c r="D17" s="37" t="str">
        <f>'[1]Table 10'!C11</f>
        <v>CHIPOL SINACA JOSELYN</v>
      </c>
      <c r="E17" s="38"/>
      <c r="F17" s="38"/>
      <c r="G17" s="38"/>
      <c r="H17" s="38"/>
      <c r="I17" s="39"/>
      <c r="J17" s="15">
        <v>100</v>
      </c>
      <c r="K17" s="15"/>
      <c r="L17" s="23"/>
      <c r="M17" s="23"/>
      <c r="N17" s="23"/>
      <c r="O17" s="23"/>
      <c r="P17" s="23"/>
      <c r="Q17" s="13">
        <f t="shared" si="0"/>
        <v>14.285714285714286</v>
      </c>
    </row>
    <row r="18" spans="2:17" x14ac:dyDescent="0.25">
      <c r="B18" s="19">
        <f>'[1]Table 10'!A12</f>
        <v>10</v>
      </c>
      <c r="C18" s="20" t="str">
        <f>'[1]Table 10'!B12</f>
        <v>221U0151</v>
      </c>
      <c r="D18" s="37" t="str">
        <f>'[1]Table 10'!C12</f>
        <v>COYOLT GORGONIO ZURIEL ALBERTO</v>
      </c>
      <c r="E18" s="38"/>
      <c r="F18" s="38"/>
      <c r="G18" s="38"/>
      <c r="H18" s="38"/>
      <c r="I18" s="39"/>
      <c r="J18" s="15">
        <v>85</v>
      </c>
      <c r="K18" s="15"/>
      <c r="L18" s="23"/>
      <c r="M18" s="23"/>
      <c r="N18" s="23"/>
      <c r="O18" s="23"/>
      <c r="P18" s="23"/>
      <c r="Q18" s="13">
        <f t="shared" si="0"/>
        <v>12.142857142857142</v>
      </c>
    </row>
    <row r="19" spans="2:17" x14ac:dyDescent="0.25">
      <c r="B19" s="19">
        <f>'[1]Table 10'!A13</f>
        <v>11</v>
      </c>
      <c r="C19" s="20" t="str">
        <f>'[1]Table 10'!B13</f>
        <v>221U0257</v>
      </c>
      <c r="D19" s="37" t="str">
        <f>'[1]Table 10'!C13</f>
        <v>CRUZ MARTINEZ ARTURO</v>
      </c>
      <c r="E19" s="38"/>
      <c r="F19" s="38"/>
      <c r="G19" s="38"/>
      <c r="H19" s="38"/>
      <c r="I19" s="39"/>
      <c r="J19" s="15">
        <v>95</v>
      </c>
      <c r="K19" s="15"/>
      <c r="L19" s="23"/>
      <c r="M19" s="23"/>
      <c r="N19" s="23"/>
      <c r="O19" s="23"/>
      <c r="P19" s="23"/>
      <c r="Q19" s="13">
        <f t="shared" si="0"/>
        <v>13.571428571428571</v>
      </c>
    </row>
    <row r="20" spans="2:17" x14ac:dyDescent="0.25">
      <c r="B20" s="19">
        <f>'[1]Table 10'!A14</f>
        <v>12</v>
      </c>
      <c r="C20" s="20" t="str">
        <f>'[1]Table 10'!B14</f>
        <v>221U0154</v>
      </c>
      <c r="D20" s="37" t="str">
        <f>'[1]Table 10'!C14</f>
        <v>DURAN ALVARADO GUSTAVO ISRAEL</v>
      </c>
      <c r="E20" s="38"/>
      <c r="F20" s="38"/>
      <c r="G20" s="38"/>
      <c r="H20" s="38"/>
      <c r="I20" s="39"/>
      <c r="J20" s="15">
        <v>90</v>
      </c>
      <c r="K20" s="15"/>
      <c r="L20" s="23"/>
      <c r="M20" s="23"/>
      <c r="N20" s="23"/>
      <c r="O20" s="23"/>
      <c r="P20" s="23"/>
      <c r="Q20" s="13">
        <f t="shared" si="0"/>
        <v>12.857142857142858</v>
      </c>
    </row>
    <row r="21" spans="2:17" x14ac:dyDescent="0.25">
      <c r="B21" s="19">
        <f>'[1]Table 10'!A15</f>
        <v>13</v>
      </c>
      <c r="C21" s="20" t="str">
        <f>'[1]Table 10'!B15</f>
        <v>221U0182</v>
      </c>
      <c r="D21" s="37" t="str">
        <f>'[1]Table 10'!C15</f>
        <v>HERNANDEZ FONSECA JAIME</v>
      </c>
      <c r="E21" s="38"/>
      <c r="F21" s="38"/>
      <c r="G21" s="38"/>
      <c r="H21" s="38"/>
      <c r="I21" s="39"/>
      <c r="J21" s="15">
        <v>75</v>
      </c>
      <c r="K21" s="17"/>
      <c r="L21" s="23"/>
      <c r="M21" s="23"/>
      <c r="N21" s="23"/>
      <c r="O21" s="23"/>
      <c r="P21" s="23"/>
      <c r="Q21" s="13">
        <f t="shared" si="0"/>
        <v>10.714285714285714</v>
      </c>
    </row>
    <row r="22" spans="2:17" x14ac:dyDescent="0.25">
      <c r="B22" s="19">
        <f>'[1]Table 10'!A16</f>
        <v>14</v>
      </c>
      <c r="C22" s="20" t="str">
        <f>'[1]Table 10'!B16</f>
        <v>221U0156</v>
      </c>
      <c r="D22" s="37" t="str">
        <f>'[1]Table 10'!C16</f>
        <v>HERNANDEZ QUINO JOSE MANUEL</v>
      </c>
      <c r="E22" s="38"/>
      <c r="F22" s="38"/>
      <c r="G22" s="38"/>
      <c r="H22" s="38"/>
      <c r="I22" s="39"/>
      <c r="J22" s="15">
        <v>90</v>
      </c>
      <c r="K22" s="16"/>
      <c r="L22" s="23"/>
      <c r="M22" s="23"/>
      <c r="N22" s="23"/>
      <c r="O22" s="23"/>
      <c r="P22" s="23"/>
      <c r="Q22" s="13">
        <f t="shared" si="0"/>
        <v>12.857142857142858</v>
      </c>
    </row>
    <row r="23" spans="2:17" x14ac:dyDescent="0.25">
      <c r="B23" s="19">
        <f>'[1]Table 10'!A17</f>
        <v>15</v>
      </c>
      <c r="C23" s="20" t="str">
        <f>'[1]Table 10'!B17</f>
        <v>221U0259</v>
      </c>
      <c r="D23" s="37" t="str">
        <f>'[1]Table 10'!C17</f>
        <v>ISIDORO BENITEZ SAMIR</v>
      </c>
      <c r="E23" s="38"/>
      <c r="F23" s="38"/>
      <c r="G23" s="38"/>
      <c r="H23" s="38"/>
      <c r="I23" s="39"/>
      <c r="J23" s="15">
        <v>90</v>
      </c>
      <c r="K23" s="15"/>
      <c r="L23" s="23"/>
      <c r="M23" s="23"/>
      <c r="N23" s="23"/>
      <c r="O23" s="23"/>
      <c r="P23" s="23"/>
      <c r="Q23" s="13">
        <f t="shared" si="0"/>
        <v>12.857142857142858</v>
      </c>
    </row>
    <row r="24" spans="2:17" x14ac:dyDescent="0.25">
      <c r="B24" s="19">
        <f>'[1]Table 10'!A18</f>
        <v>16</v>
      </c>
      <c r="C24" s="20" t="str">
        <f>'[1]Table 10'!B18</f>
        <v>221U0183</v>
      </c>
      <c r="D24" s="37" t="str">
        <f>'[1]Table 10'!C18</f>
        <v>LEON LOZANO JOSE ALEJANDRO</v>
      </c>
      <c r="E24" s="38"/>
      <c r="F24" s="38"/>
      <c r="G24" s="38"/>
      <c r="H24" s="38"/>
      <c r="I24" s="39"/>
      <c r="J24" s="15">
        <v>90</v>
      </c>
      <c r="K24" s="15"/>
      <c r="L24" s="23"/>
      <c r="M24" s="23"/>
      <c r="N24" s="23"/>
      <c r="O24" s="23"/>
      <c r="P24" s="23"/>
      <c r="Q24" s="13">
        <f t="shared" si="0"/>
        <v>12.857142857142858</v>
      </c>
    </row>
    <row r="25" spans="2:17" x14ac:dyDescent="0.25">
      <c r="B25" s="19">
        <f>'[1]Table 10'!A19</f>
        <v>17</v>
      </c>
      <c r="C25" s="20" t="str">
        <f>'[1]Table 10'!B19</f>
        <v>221U0159</v>
      </c>
      <c r="D25" s="37" t="str">
        <f>'[1]Table 10'!C19</f>
        <v>MALAGA PUCHETA MANUEL ALEJANDRO</v>
      </c>
      <c r="E25" s="38"/>
      <c r="F25" s="38"/>
      <c r="G25" s="38"/>
      <c r="H25" s="38"/>
      <c r="I25" s="39"/>
      <c r="J25" s="15">
        <v>90</v>
      </c>
      <c r="K25" s="15"/>
      <c r="L25" s="23"/>
      <c r="M25" s="23"/>
      <c r="N25" s="23"/>
      <c r="O25" s="23"/>
      <c r="P25" s="23"/>
      <c r="Q25" s="13">
        <f t="shared" si="0"/>
        <v>12.857142857142858</v>
      </c>
    </row>
    <row r="26" spans="2:17" x14ac:dyDescent="0.25">
      <c r="B26" s="19">
        <f>'[1]Table 10'!A20</f>
        <v>18</v>
      </c>
      <c r="C26" s="20" t="str">
        <f>'[1]Table 10'!B20</f>
        <v>221U0160</v>
      </c>
      <c r="D26" s="37" t="str">
        <f>'[1]Table 10'!C20</f>
        <v>MARTINEZ AGUILAR ALEJANDRO</v>
      </c>
      <c r="E26" s="38"/>
      <c r="F26" s="38"/>
      <c r="G26" s="38"/>
      <c r="H26" s="38"/>
      <c r="I26" s="39"/>
      <c r="J26" s="15">
        <v>82</v>
      </c>
      <c r="K26" s="17"/>
      <c r="L26" s="23"/>
      <c r="M26" s="23"/>
      <c r="N26" s="23"/>
      <c r="O26" s="23"/>
      <c r="P26" s="23"/>
      <c r="Q26" s="13">
        <f t="shared" si="0"/>
        <v>11.714285714285714</v>
      </c>
    </row>
    <row r="27" spans="2:17" x14ac:dyDescent="0.25">
      <c r="B27" s="19">
        <f>'[1]Table 10'!A21</f>
        <v>19</v>
      </c>
      <c r="C27" s="20" t="str">
        <f>'[1]Table 10'!B21</f>
        <v>221U0161</v>
      </c>
      <c r="D27" s="37" t="str">
        <f>'[1]Table 10'!C21</f>
        <v>MAXO COTA MILAGROS MONTSERRAT</v>
      </c>
      <c r="E27" s="38"/>
      <c r="F27" s="38"/>
      <c r="G27" s="38"/>
      <c r="H27" s="38"/>
      <c r="I27" s="39"/>
      <c r="J27" s="15">
        <v>95</v>
      </c>
      <c r="K27" s="18"/>
      <c r="L27" s="23"/>
      <c r="M27" s="23"/>
      <c r="N27" s="23"/>
      <c r="O27" s="23"/>
      <c r="P27" s="23"/>
      <c r="Q27" s="13">
        <f t="shared" si="0"/>
        <v>13.571428571428571</v>
      </c>
    </row>
    <row r="28" spans="2:17" x14ac:dyDescent="0.25">
      <c r="B28" s="19">
        <f>'[1]Table 10'!A22</f>
        <v>20</v>
      </c>
      <c r="C28" s="20" t="str">
        <f>'[1]Table 10'!B22</f>
        <v>221U0163</v>
      </c>
      <c r="D28" s="37" t="str">
        <f>'[1]Table 10'!C22</f>
        <v>MIXTEGA BELLI ERNESTO SANTOS</v>
      </c>
      <c r="E28" s="38"/>
      <c r="F28" s="38"/>
      <c r="G28" s="38"/>
      <c r="H28" s="38"/>
      <c r="I28" s="39"/>
      <c r="J28" s="15">
        <v>95</v>
      </c>
      <c r="K28" s="15"/>
      <c r="L28" s="23"/>
      <c r="M28" s="23"/>
      <c r="N28" s="23"/>
      <c r="O28" s="23"/>
      <c r="P28" s="23"/>
      <c r="Q28" s="13">
        <f t="shared" si="0"/>
        <v>13.571428571428571</v>
      </c>
    </row>
    <row r="29" spans="2:17" x14ac:dyDescent="0.25">
      <c r="B29" s="19">
        <f>'[1]Table 10'!A23</f>
        <v>21</v>
      </c>
      <c r="C29" s="20" t="str">
        <f>'[1]Table 10'!B23</f>
        <v>221U0165</v>
      </c>
      <c r="D29" s="37" t="str">
        <f>'[1]Table 10'!C23</f>
        <v>MORENO BARRAGAN LUIS DAVID</v>
      </c>
      <c r="E29" s="38"/>
      <c r="F29" s="38"/>
      <c r="G29" s="38"/>
      <c r="H29" s="38"/>
      <c r="I29" s="39"/>
      <c r="J29" s="16">
        <v>0</v>
      </c>
      <c r="K29" s="23"/>
      <c r="L29" s="23"/>
      <c r="M29" s="23"/>
      <c r="N29" s="23"/>
      <c r="O29" s="23"/>
      <c r="P29" s="23"/>
      <c r="Q29" s="13">
        <f t="shared" si="0"/>
        <v>0</v>
      </c>
    </row>
    <row r="30" spans="2:17" x14ac:dyDescent="0.25">
      <c r="B30" s="19">
        <f>'[1]Table 10'!A24</f>
        <v>22</v>
      </c>
      <c r="C30" s="20" t="str">
        <f>'[1]Table 10'!B24</f>
        <v>221U0166</v>
      </c>
      <c r="D30" s="37" t="str">
        <f>'[1]Table 10'!C24</f>
        <v>ORTEGA CABRERA ALEXIS DE JESUS</v>
      </c>
      <c r="E30" s="38"/>
      <c r="F30" s="38"/>
      <c r="G30" s="38"/>
      <c r="H30" s="38"/>
      <c r="I30" s="39"/>
      <c r="J30" s="15">
        <v>0</v>
      </c>
      <c r="K30" s="23"/>
      <c r="L30" s="23"/>
      <c r="M30" s="23"/>
      <c r="N30" s="23"/>
      <c r="O30" s="23"/>
      <c r="P30" s="23"/>
      <c r="Q30" s="13">
        <f t="shared" si="0"/>
        <v>0</v>
      </c>
    </row>
    <row r="31" spans="2:17" x14ac:dyDescent="0.25">
      <c r="B31" s="19">
        <f>'[1]Table 10'!A25</f>
        <v>23</v>
      </c>
      <c r="C31" s="20" t="str">
        <f>'[1]Table 10'!B25</f>
        <v>221U0841</v>
      </c>
      <c r="D31" s="37" t="str">
        <f>'[1]Table 10'!C25</f>
        <v>PATLAX ALARCON MOISES</v>
      </c>
      <c r="E31" s="38"/>
      <c r="F31" s="38"/>
      <c r="G31" s="38"/>
      <c r="H31" s="38"/>
      <c r="I31" s="39"/>
      <c r="J31" s="15">
        <v>75</v>
      </c>
      <c r="K31" s="23"/>
      <c r="L31" s="23"/>
      <c r="M31" s="23"/>
      <c r="N31" s="23"/>
      <c r="O31" s="23"/>
      <c r="P31" s="23"/>
      <c r="Q31" s="13">
        <f t="shared" si="0"/>
        <v>10.714285714285714</v>
      </c>
    </row>
    <row r="32" spans="2:17" x14ac:dyDescent="0.25">
      <c r="B32" s="19">
        <f>'[1]Table 10'!A26</f>
        <v>24</v>
      </c>
      <c r="C32" s="20" t="str">
        <f>'[1]Table 10'!B26</f>
        <v>221U0169</v>
      </c>
      <c r="D32" s="37" t="str">
        <f>'[1]Table 10'!C26</f>
        <v>PEREZ TRUJILLO JESUS</v>
      </c>
      <c r="E32" s="38"/>
      <c r="F32" s="38"/>
      <c r="G32" s="38"/>
      <c r="H32" s="38"/>
      <c r="I32" s="39"/>
      <c r="J32" s="15">
        <v>0</v>
      </c>
      <c r="K32" s="23"/>
      <c r="L32" s="23"/>
      <c r="M32" s="23"/>
      <c r="N32" s="23"/>
      <c r="O32" s="23"/>
      <c r="P32" s="23"/>
      <c r="Q32" s="13">
        <f t="shared" si="0"/>
        <v>0</v>
      </c>
    </row>
    <row r="33" spans="2:17" x14ac:dyDescent="0.25">
      <c r="B33" s="19">
        <f>'[1]Table 10'!A27</f>
        <v>25</v>
      </c>
      <c r="C33" s="20" t="str">
        <f>'[1]Table 10'!B27</f>
        <v>221U0167</v>
      </c>
      <c r="D33" s="37" t="str">
        <f>'[1]Table 10'!C27</f>
        <v>POLITO MALAGA LUIS GERARDO</v>
      </c>
      <c r="E33" s="38"/>
      <c r="F33" s="38"/>
      <c r="G33" s="38"/>
      <c r="H33" s="38"/>
      <c r="I33" s="39"/>
      <c r="J33" s="23">
        <v>0</v>
      </c>
      <c r="K33" s="23"/>
      <c r="L33" s="23"/>
      <c r="M33" s="23"/>
      <c r="N33" s="23"/>
      <c r="O33" s="23"/>
      <c r="P33" s="23"/>
      <c r="Q33" s="13">
        <f t="shared" si="0"/>
        <v>0</v>
      </c>
    </row>
    <row r="34" spans="2:17" x14ac:dyDescent="0.25">
      <c r="B34" s="19">
        <f>'[1]Table 10'!A28</f>
        <v>26</v>
      </c>
      <c r="C34" s="20" t="str">
        <f>'[1]Table 10'!B28</f>
        <v>221U0171</v>
      </c>
      <c r="D34" s="37" t="str">
        <f>'[1]Table 10'!C28</f>
        <v>REYNADA PREZA HUGO DANIEL</v>
      </c>
      <c r="E34" s="38"/>
      <c r="F34" s="38"/>
      <c r="G34" s="38"/>
      <c r="H34" s="38"/>
      <c r="I34" s="39"/>
      <c r="J34" s="15">
        <v>90</v>
      </c>
      <c r="K34" s="23"/>
      <c r="L34" s="23"/>
      <c r="M34" s="23"/>
      <c r="N34" s="23"/>
      <c r="O34" s="23"/>
      <c r="P34" s="23"/>
      <c r="Q34" s="13">
        <f t="shared" si="0"/>
        <v>12.857142857142858</v>
      </c>
    </row>
    <row r="35" spans="2:17" x14ac:dyDescent="0.25">
      <c r="B35" s="19">
        <f>'[1]Table 10'!A29</f>
        <v>27</v>
      </c>
      <c r="C35" s="20" t="str">
        <f>'[1]Table 10'!B29</f>
        <v>221U0172</v>
      </c>
      <c r="D35" s="37" t="str">
        <f>'[1]Table 10'!C29</f>
        <v>RIVEROLL IXTEPAN AARON</v>
      </c>
      <c r="E35" s="38"/>
      <c r="F35" s="38"/>
      <c r="G35" s="38"/>
      <c r="H35" s="38"/>
      <c r="I35" s="39"/>
      <c r="J35" s="15">
        <v>0</v>
      </c>
      <c r="K35" s="23"/>
      <c r="L35" s="23"/>
      <c r="M35" s="23"/>
      <c r="N35" s="23"/>
      <c r="O35" s="23"/>
      <c r="P35" s="23"/>
      <c r="Q35" s="13">
        <f t="shared" si="0"/>
        <v>0</v>
      </c>
    </row>
    <row r="36" spans="2:17" x14ac:dyDescent="0.25">
      <c r="B36" s="19">
        <f>'[1]Table 10'!A30</f>
        <v>28</v>
      </c>
      <c r="C36" s="20" t="str">
        <f>'[1]Table 10'!B30</f>
        <v>221U0173</v>
      </c>
      <c r="D36" s="37" t="str">
        <f>'[1]Table 10'!C30</f>
        <v>RODRIGUEZ MARTINEZ LUIS ALFREDO</v>
      </c>
      <c r="E36" s="38"/>
      <c r="F36" s="38"/>
      <c r="G36" s="38"/>
      <c r="H36" s="38"/>
      <c r="I36" s="39"/>
      <c r="J36" s="15">
        <v>90</v>
      </c>
      <c r="K36" s="23"/>
      <c r="L36" s="23"/>
      <c r="M36" s="23"/>
      <c r="N36" s="23"/>
      <c r="O36" s="23"/>
      <c r="P36" s="23"/>
      <c r="Q36" s="13">
        <f t="shared" si="0"/>
        <v>12.857142857142858</v>
      </c>
    </row>
    <row r="37" spans="2:17" x14ac:dyDescent="0.25">
      <c r="B37" s="19">
        <f>'[1]Table 10'!A31</f>
        <v>29</v>
      </c>
      <c r="C37" s="20" t="str">
        <f>'[1]Table 10'!B31</f>
        <v>221U0174</v>
      </c>
      <c r="D37" s="37" t="str">
        <f>'[1]Table 10'!C31</f>
        <v>RODRIGUEZ PEREZ MARIA GUADALUPE</v>
      </c>
      <c r="E37" s="38"/>
      <c r="F37" s="38"/>
      <c r="G37" s="38"/>
      <c r="H37" s="38"/>
      <c r="I37" s="39"/>
      <c r="J37" s="15">
        <v>100</v>
      </c>
      <c r="K37" s="23"/>
      <c r="L37" s="23"/>
      <c r="M37" s="23"/>
      <c r="N37" s="23"/>
      <c r="O37" s="23"/>
      <c r="P37" s="23"/>
      <c r="Q37" s="13">
        <f t="shared" si="0"/>
        <v>14.285714285714286</v>
      </c>
    </row>
    <row r="38" spans="2:17" x14ac:dyDescent="0.25">
      <c r="B38" s="19">
        <f>'[1]Table 10'!A32</f>
        <v>30</v>
      </c>
      <c r="C38" s="20" t="str">
        <f>'[1]Table 10'!B32</f>
        <v>221U0176</v>
      </c>
      <c r="D38" s="37" t="str">
        <f>'[1]Table 10'!C32</f>
        <v>SEBA BAXIN JUAN JOSE</v>
      </c>
      <c r="E38" s="38"/>
      <c r="F38" s="38"/>
      <c r="G38" s="38"/>
      <c r="H38" s="38"/>
      <c r="I38" s="39"/>
      <c r="J38" s="15">
        <v>100</v>
      </c>
      <c r="K38" s="23"/>
      <c r="L38" s="23"/>
      <c r="M38" s="23"/>
      <c r="N38" s="23"/>
      <c r="O38" s="23"/>
      <c r="P38" s="23"/>
      <c r="Q38" s="13">
        <f t="shared" si="0"/>
        <v>14.285714285714286</v>
      </c>
    </row>
    <row r="39" spans="2:17" x14ac:dyDescent="0.25">
      <c r="B39" s="19">
        <f>'[1]Table 10'!A33</f>
        <v>31</v>
      </c>
      <c r="C39" s="20" t="str">
        <f>'[1]Table 10'!B33</f>
        <v>221U0181</v>
      </c>
      <c r="D39" s="37" t="str">
        <f>'[1]Table 10'!C33</f>
        <v>VELASCO HERNANDEZ OSVAL DANIEL</v>
      </c>
      <c r="E39" s="38"/>
      <c r="F39" s="38"/>
      <c r="G39" s="38"/>
      <c r="H39" s="38"/>
      <c r="I39" s="39"/>
      <c r="J39" s="23">
        <v>100</v>
      </c>
      <c r="K39" s="23"/>
      <c r="L39" s="23"/>
      <c r="M39" s="23"/>
      <c r="N39" s="23"/>
      <c r="O39" s="23"/>
      <c r="P39" s="23"/>
      <c r="Q39" s="13">
        <f t="shared" si="0"/>
        <v>14.285714285714286</v>
      </c>
    </row>
    <row r="40" spans="2:17" x14ac:dyDescent="0.25">
      <c r="B40" s="19">
        <f>'[1]Table 10'!A34</f>
        <v>32</v>
      </c>
      <c r="C40" s="20" t="str">
        <f>'[1]Table 10'!B34</f>
        <v>221U0178</v>
      </c>
      <c r="D40" s="37" t="str">
        <f>'[1]Table 10'!C34</f>
        <v>VELASCO QUINO ARTURO DE JESUS</v>
      </c>
      <c r="E40" s="38"/>
      <c r="F40" s="38"/>
      <c r="G40" s="38"/>
      <c r="H40" s="38"/>
      <c r="I40" s="39"/>
      <c r="J40" s="15">
        <v>100</v>
      </c>
      <c r="K40" s="23"/>
      <c r="L40" s="23"/>
      <c r="M40" s="23"/>
      <c r="N40" s="23"/>
      <c r="O40" s="23"/>
      <c r="P40" s="23"/>
      <c r="Q40" s="13">
        <f t="shared" si="0"/>
        <v>14.285714285714286</v>
      </c>
    </row>
    <row r="41" spans="2:17" x14ac:dyDescent="0.25">
      <c r="B41" s="19">
        <f>'[1]Table 10'!A35</f>
        <v>33</v>
      </c>
      <c r="C41" s="20" t="str">
        <f>'[1]Table 10'!B35</f>
        <v>221U0179</v>
      </c>
      <c r="D41" s="37" t="str">
        <f>'[1]Table 10'!C35</f>
        <v>VICTORIO PALAYOT JESÚS MANUEL</v>
      </c>
      <c r="E41" s="38"/>
      <c r="F41" s="38"/>
      <c r="G41" s="38"/>
      <c r="H41" s="38"/>
      <c r="I41" s="39"/>
      <c r="J41" s="23">
        <v>80</v>
      </c>
      <c r="K41" s="23"/>
      <c r="L41" s="23"/>
      <c r="M41" s="23"/>
      <c r="N41" s="23"/>
      <c r="O41" s="23"/>
      <c r="P41" s="23"/>
      <c r="Q41" s="13">
        <f t="shared" si="0"/>
        <v>11.428571428571429</v>
      </c>
    </row>
    <row r="42" spans="2:17" x14ac:dyDescent="0.25">
      <c r="B42" s="19">
        <f>'[1]Table 10'!A36</f>
        <v>34</v>
      </c>
      <c r="C42" s="20" t="str">
        <f>'[1]Table 10'!B36</f>
        <v>221U0180</v>
      </c>
      <c r="D42" s="37" t="str">
        <f>'[1]Table 10'!C36</f>
        <v>XOLO ARRES BRANDON EMMANUEL</v>
      </c>
      <c r="E42" s="38"/>
      <c r="F42" s="38"/>
      <c r="G42" s="38"/>
      <c r="H42" s="38"/>
      <c r="I42" s="39"/>
      <c r="J42" s="23">
        <v>0</v>
      </c>
      <c r="K42" s="23"/>
      <c r="L42" s="23"/>
      <c r="M42" s="23"/>
      <c r="N42" s="23"/>
      <c r="O42" s="23"/>
      <c r="P42" s="23"/>
      <c r="Q42" s="13">
        <f t="shared" si="0"/>
        <v>0</v>
      </c>
    </row>
    <row r="43" spans="2:17" x14ac:dyDescent="0.25">
      <c r="B43" s="25">
        <f t="shared" ref="B43:B46" si="1">B42+1</f>
        <v>35</v>
      </c>
      <c r="D43" s="41"/>
      <c r="E43" s="38"/>
      <c r="F43" s="38"/>
      <c r="G43" s="38"/>
      <c r="H43" s="38"/>
      <c r="I43" s="39"/>
      <c r="J43" s="23"/>
      <c r="K43" s="23"/>
      <c r="L43" s="23"/>
      <c r="M43" s="23"/>
      <c r="N43" s="23"/>
      <c r="O43" s="23"/>
      <c r="P43" s="23"/>
      <c r="Q43" s="13">
        <f t="shared" si="0"/>
        <v>0</v>
      </c>
    </row>
    <row r="44" spans="2:17" x14ac:dyDescent="0.25">
      <c r="B44" s="25">
        <f t="shared" si="1"/>
        <v>36</v>
      </c>
      <c r="D44" s="41"/>
      <c r="E44" s="38"/>
      <c r="F44" s="38"/>
      <c r="G44" s="38"/>
      <c r="H44" s="38"/>
      <c r="I44" s="39"/>
      <c r="J44" s="23"/>
      <c r="K44" s="23"/>
      <c r="L44" s="23"/>
      <c r="M44" s="23"/>
      <c r="N44" s="23"/>
      <c r="O44" s="23"/>
      <c r="P44" s="23"/>
      <c r="Q44" s="13">
        <f t="shared" si="0"/>
        <v>0</v>
      </c>
    </row>
    <row r="45" spans="2:17" x14ac:dyDescent="0.25">
      <c r="B45" s="25">
        <f t="shared" si="1"/>
        <v>37</v>
      </c>
      <c r="D45" s="41"/>
      <c r="E45" s="38"/>
      <c r="F45" s="38"/>
      <c r="G45" s="38"/>
      <c r="H45" s="38"/>
      <c r="I45" s="39"/>
      <c r="J45" s="23"/>
      <c r="K45" s="22"/>
      <c r="L45" s="23"/>
      <c r="M45" s="23"/>
      <c r="N45" s="23"/>
      <c r="O45" s="23"/>
      <c r="P45" s="23"/>
      <c r="Q45" s="13">
        <f t="shared" si="0"/>
        <v>0</v>
      </c>
    </row>
    <row r="46" spans="2:17" x14ac:dyDescent="0.25">
      <c r="B46" s="25">
        <f t="shared" si="1"/>
        <v>38</v>
      </c>
      <c r="C46" s="6"/>
      <c r="D46" s="42"/>
      <c r="E46" s="43"/>
      <c r="F46" s="43"/>
      <c r="G46" s="43"/>
      <c r="H46" s="43"/>
      <c r="I46" s="44"/>
      <c r="J46" s="23"/>
      <c r="K46" s="23"/>
      <c r="L46" s="23"/>
      <c r="M46" s="23"/>
      <c r="N46" s="23"/>
      <c r="O46" s="23"/>
      <c r="P46" s="23"/>
      <c r="Q46" s="13">
        <f t="shared" si="0"/>
        <v>0</v>
      </c>
    </row>
    <row r="47" spans="2:17" x14ac:dyDescent="0.25">
      <c r="C47" s="31"/>
      <c r="D47" s="31"/>
      <c r="E47" s="22"/>
    </row>
    <row r="48" spans="2:17" x14ac:dyDescent="0.25">
      <c r="C48" s="31"/>
      <c r="D48" s="31"/>
      <c r="E48" s="22"/>
      <c r="H48" s="40" t="s">
        <v>19</v>
      </c>
      <c r="I48" s="40"/>
      <c r="J48" s="23">
        <f t="shared" ref="J48:Q48" si="2">COUNTIF(J9:J46,"&gt;=70")</f>
        <v>24</v>
      </c>
      <c r="K48" s="23">
        <f t="shared" si="2"/>
        <v>0</v>
      </c>
      <c r="L48" s="23">
        <f t="shared" si="2"/>
        <v>0</v>
      </c>
      <c r="M48" s="23">
        <f t="shared" si="2"/>
        <v>0</v>
      </c>
      <c r="N48" s="23">
        <f t="shared" si="2"/>
        <v>0</v>
      </c>
      <c r="O48" s="23">
        <f t="shared" si="2"/>
        <v>0</v>
      </c>
      <c r="P48" s="23">
        <f t="shared" si="2"/>
        <v>0</v>
      </c>
      <c r="Q48" s="12">
        <f t="shared" si="2"/>
        <v>0</v>
      </c>
    </row>
    <row r="49" spans="3:17" x14ac:dyDescent="0.25">
      <c r="C49" s="31"/>
      <c r="D49" s="31"/>
      <c r="E49" s="21"/>
      <c r="H49" s="40" t="s">
        <v>20</v>
      </c>
      <c r="I49" s="40"/>
      <c r="J49" s="23">
        <f t="shared" ref="J49:Q49" si="3">COUNTIF(J9:J47,"&lt;70")</f>
        <v>10</v>
      </c>
      <c r="K49" s="23">
        <f t="shared" si="3"/>
        <v>0</v>
      </c>
      <c r="L49" s="23">
        <f t="shared" si="3"/>
        <v>0</v>
      </c>
      <c r="M49" s="23">
        <f t="shared" si="3"/>
        <v>0</v>
      </c>
      <c r="N49" s="23">
        <f t="shared" si="3"/>
        <v>0</v>
      </c>
      <c r="O49" s="23">
        <f t="shared" si="3"/>
        <v>0</v>
      </c>
      <c r="P49" s="23">
        <f t="shared" si="3"/>
        <v>0</v>
      </c>
      <c r="Q49" s="12">
        <f t="shared" si="3"/>
        <v>38</v>
      </c>
    </row>
    <row r="50" spans="3:17" x14ac:dyDescent="0.25">
      <c r="C50" s="31"/>
      <c r="D50" s="31"/>
      <c r="E50" s="31"/>
      <c r="H50" s="40" t="s">
        <v>21</v>
      </c>
      <c r="I50" s="40"/>
      <c r="J50" s="23">
        <f t="shared" ref="J50:Q50" si="4">COUNT(J9:J46)</f>
        <v>34</v>
      </c>
      <c r="K50" s="23">
        <f t="shared" si="4"/>
        <v>0</v>
      </c>
      <c r="L50" s="23">
        <f t="shared" si="4"/>
        <v>0</v>
      </c>
      <c r="M50" s="23">
        <f t="shared" si="4"/>
        <v>0</v>
      </c>
      <c r="N50" s="23">
        <f t="shared" si="4"/>
        <v>0</v>
      </c>
      <c r="O50" s="23">
        <f t="shared" si="4"/>
        <v>0</v>
      </c>
      <c r="P50" s="23">
        <f t="shared" si="4"/>
        <v>0</v>
      </c>
      <c r="Q50" s="12">
        <f t="shared" si="4"/>
        <v>38</v>
      </c>
    </row>
    <row r="51" spans="3:17" x14ac:dyDescent="0.25">
      <c r="C51" s="31"/>
      <c r="D51" s="31"/>
      <c r="E51" s="22"/>
      <c r="H51" s="45" t="s">
        <v>16</v>
      </c>
      <c r="I51" s="45"/>
      <c r="J51" s="8">
        <f>J48/J50</f>
        <v>0.70588235294117652</v>
      </c>
      <c r="K51" s="10" t="e">
        <f t="shared" ref="K51:Q51" si="5">K48/K50</f>
        <v>#DIV/0!</v>
      </c>
      <c r="L51" s="10" t="e">
        <f t="shared" si="5"/>
        <v>#DIV/0!</v>
      </c>
      <c r="M51" s="10" t="e">
        <f t="shared" si="5"/>
        <v>#DIV/0!</v>
      </c>
      <c r="N51" s="10" t="e">
        <f t="shared" si="5"/>
        <v>#DIV/0!</v>
      </c>
      <c r="O51" s="10" t="e">
        <f t="shared" si="5"/>
        <v>#DIV/0!</v>
      </c>
      <c r="P51" s="10" t="e">
        <f t="shared" si="5"/>
        <v>#DIV/0!</v>
      </c>
      <c r="Q51" s="11">
        <f t="shared" si="5"/>
        <v>0</v>
      </c>
    </row>
    <row r="52" spans="3:17" x14ac:dyDescent="0.25">
      <c r="C52" s="31"/>
      <c r="D52" s="31"/>
      <c r="E52" s="22"/>
      <c r="H52" s="45" t="s">
        <v>17</v>
      </c>
      <c r="I52" s="45"/>
      <c r="J52" s="8">
        <f>J49/J50</f>
        <v>0.29411764705882354</v>
      </c>
      <c r="K52" s="8" t="e">
        <f t="shared" ref="K52:Q52" si="6">K49/K50</f>
        <v>#DIV/0!</v>
      </c>
      <c r="L52" s="10" t="e">
        <f t="shared" si="6"/>
        <v>#DIV/0!</v>
      </c>
      <c r="M52" s="10" t="e">
        <f t="shared" si="6"/>
        <v>#DIV/0!</v>
      </c>
      <c r="N52" s="10" t="e">
        <f t="shared" si="6"/>
        <v>#DIV/0!</v>
      </c>
      <c r="O52" s="10" t="e">
        <f t="shared" si="6"/>
        <v>#DIV/0!</v>
      </c>
      <c r="P52" s="10" t="e">
        <f t="shared" si="6"/>
        <v>#DIV/0!</v>
      </c>
      <c r="Q52" s="11">
        <f t="shared" si="6"/>
        <v>1</v>
      </c>
    </row>
    <row r="53" spans="3:17" x14ac:dyDescent="0.25">
      <c r="C53" s="31"/>
      <c r="D53" s="31"/>
      <c r="E53" s="21"/>
    </row>
    <row r="54" spans="3:17" x14ac:dyDescent="0.25">
      <c r="C54" s="22"/>
      <c r="D54" s="22"/>
      <c r="E54" s="21"/>
    </row>
    <row r="56" spans="3:17" x14ac:dyDescent="0.25">
      <c r="J56" s="46"/>
      <c r="K56" s="46"/>
      <c r="L56" s="46"/>
      <c r="M56" s="46"/>
      <c r="N56" s="46"/>
      <c r="O56" s="46"/>
      <c r="P56" s="46"/>
    </row>
    <row r="57" spans="3:17" x14ac:dyDescent="0.25">
      <c r="J57" s="47" t="s">
        <v>18</v>
      </c>
      <c r="K57" s="47"/>
      <c r="L57" s="47"/>
      <c r="M57" s="47"/>
      <c r="N57" s="47"/>
      <c r="O57" s="47"/>
      <c r="P57" s="47"/>
    </row>
  </sheetData>
  <mergeCells count="61">
    <mergeCell ref="C52:D52"/>
    <mergeCell ref="H52:I52"/>
    <mergeCell ref="C53:D53"/>
    <mergeCell ref="J56:P56"/>
    <mergeCell ref="J57:P57"/>
    <mergeCell ref="C49:D49"/>
    <mergeCell ref="H49:I49"/>
    <mergeCell ref="C50:E50"/>
    <mergeCell ref="H50:I50"/>
    <mergeCell ref="C51:D51"/>
    <mergeCell ref="H51:I51"/>
    <mergeCell ref="D44:I44"/>
    <mergeCell ref="D45:I45"/>
    <mergeCell ref="D46:I46"/>
    <mergeCell ref="C47:D47"/>
    <mergeCell ref="C48:D48"/>
    <mergeCell ref="H48:I48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4"/>
  <sheetViews>
    <sheetView topLeftCell="A26" workbookViewId="0">
      <selection activeCell="D50" sqref="D5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16.28515625" customWidth="1"/>
    <col min="5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5" t="s">
        <v>26</v>
      </c>
      <c r="E4" s="35"/>
      <c r="F4" s="35"/>
      <c r="G4" s="35"/>
      <c r="I4" t="s">
        <v>1</v>
      </c>
      <c r="J4" s="30" t="s">
        <v>28</v>
      </c>
      <c r="K4" s="30"/>
      <c r="M4" t="s">
        <v>2</v>
      </c>
      <c r="N4" s="36">
        <v>45357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24</v>
      </c>
      <c r="E6" s="30"/>
      <c r="F6" s="30"/>
      <c r="G6" s="30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19">
        <f>'[1]Table 15'!A3</f>
        <v>1</v>
      </c>
      <c r="C9" s="20" t="str">
        <f>'[1]Table 15'!B3</f>
        <v>221U0135</v>
      </c>
      <c r="D9" s="37" t="str">
        <f>'[1]Table 15'!C3</f>
        <v>ABRAJAN GONZALEZ ANGEL</v>
      </c>
      <c r="E9" s="38"/>
      <c r="F9" s="38"/>
      <c r="G9" s="38"/>
      <c r="H9" s="38"/>
      <c r="I9" s="39"/>
      <c r="J9" s="14">
        <v>100</v>
      </c>
      <c r="K9" s="14"/>
      <c r="L9" s="4"/>
      <c r="M9" s="4"/>
      <c r="N9" s="4"/>
      <c r="O9" s="4"/>
      <c r="P9" s="4"/>
      <c r="Q9" s="13"/>
    </row>
    <row r="10" spans="2:18" x14ac:dyDescent="0.25">
      <c r="B10" s="19">
        <f>'[1]Table 15'!A4</f>
        <v>2</v>
      </c>
      <c r="C10" s="20" t="str">
        <f>'[1]Table 15'!B4</f>
        <v>221U0139</v>
      </c>
      <c r="D10" s="37" t="str">
        <f>'[1]Table 15'!C4</f>
        <v>AVILES GONZALEZ ROBERTO CARLO</v>
      </c>
      <c r="E10" s="38"/>
      <c r="F10" s="38"/>
      <c r="G10" s="38"/>
      <c r="H10" s="38"/>
      <c r="I10" s="39"/>
      <c r="J10" s="15">
        <v>100</v>
      </c>
      <c r="K10" s="15"/>
      <c r="L10" s="4"/>
      <c r="M10" s="4"/>
      <c r="N10" s="4"/>
      <c r="O10" s="4"/>
      <c r="P10" s="4"/>
      <c r="Q10" s="13"/>
    </row>
    <row r="11" spans="2:18" x14ac:dyDescent="0.25">
      <c r="B11" s="19">
        <f>'[1]Table 15'!A5</f>
        <v>3</v>
      </c>
      <c r="C11" s="20" t="str">
        <f>'[1]Table 15'!B5</f>
        <v>221U0140</v>
      </c>
      <c r="D11" s="37" t="str">
        <f>'[1]Table 15'!C5</f>
        <v>BARRIENTOS FONSECA GONZALO</v>
      </c>
      <c r="E11" s="38"/>
      <c r="F11" s="38"/>
      <c r="G11" s="38"/>
      <c r="H11" s="38"/>
      <c r="I11" s="39"/>
      <c r="J11" s="15">
        <v>0</v>
      </c>
      <c r="K11" s="15"/>
      <c r="L11" s="4"/>
      <c r="M11" s="4"/>
      <c r="N11" s="4"/>
      <c r="O11" s="4"/>
      <c r="P11" s="4"/>
      <c r="Q11" s="13"/>
    </row>
    <row r="12" spans="2:18" x14ac:dyDescent="0.25">
      <c r="B12" s="19">
        <f>'[1]Table 15'!A6</f>
        <v>4</v>
      </c>
      <c r="C12" s="20" t="str">
        <f>'[1]Table 15'!B6</f>
        <v>221U0258</v>
      </c>
      <c r="D12" s="37" t="str">
        <f>'[1]Table 15'!C6</f>
        <v>CABRERA ECHAVARRIA JOSE ARMANDO</v>
      </c>
      <c r="E12" s="38"/>
      <c r="F12" s="38"/>
      <c r="G12" s="38"/>
      <c r="H12" s="38"/>
      <c r="I12" s="39"/>
      <c r="J12" s="15">
        <v>100</v>
      </c>
      <c r="K12" s="15"/>
      <c r="L12" s="4"/>
      <c r="M12" s="4"/>
      <c r="N12" s="4"/>
      <c r="O12" s="4"/>
      <c r="P12" s="4"/>
      <c r="Q12" s="13"/>
    </row>
    <row r="13" spans="2:18" x14ac:dyDescent="0.25">
      <c r="B13" s="19">
        <f>'[1]Table 15'!A7</f>
        <v>5</v>
      </c>
      <c r="C13" s="20" t="str">
        <f>'[1]Table 15'!B7</f>
        <v>221U0149</v>
      </c>
      <c r="D13" s="37" t="str">
        <f>'[1]Table 15'!C7</f>
        <v>CHIPOL XOLO YAHVE ALEJANDRO</v>
      </c>
      <c r="E13" s="38"/>
      <c r="F13" s="38"/>
      <c r="G13" s="38"/>
      <c r="H13" s="38"/>
      <c r="I13" s="39"/>
      <c r="J13" s="15">
        <v>0</v>
      </c>
      <c r="K13" s="15"/>
      <c r="L13" s="4"/>
      <c r="M13" s="4"/>
      <c r="N13" s="4"/>
      <c r="O13" s="4"/>
      <c r="P13" s="4"/>
      <c r="Q13" s="13"/>
    </row>
    <row r="14" spans="2:18" x14ac:dyDescent="0.25">
      <c r="B14" s="19">
        <f>'[1]Table 15'!A8</f>
        <v>6</v>
      </c>
      <c r="C14" s="20" t="str">
        <f>'[1]Table 15'!B8</f>
        <v>221U0152</v>
      </c>
      <c r="D14" s="37" t="str">
        <f>'[1]Table 15'!C8</f>
        <v>CRUZ GARCIA SANDRA</v>
      </c>
      <c r="E14" s="38"/>
      <c r="F14" s="38"/>
      <c r="G14" s="38"/>
      <c r="H14" s="38"/>
      <c r="I14" s="39"/>
      <c r="J14" s="15">
        <v>0</v>
      </c>
      <c r="K14" s="15"/>
      <c r="L14" s="4"/>
      <c r="M14" s="4"/>
      <c r="N14" s="4"/>
      <c r="O14" s="4"/>
      <c r="P14" s="4"/>
      <c r="Q14" s="13"/>
    </row>
    <row r="15" spans="2:18" x14ac:dyDescent="0.25">
      <c r="B15" s="19">
        <f>'[1]Table 15'!A9</f>
        <v>7</v>
      </c>
      <c r="C15" s="20" t="str">
        <f>'[1]Table 15'!B9</f>
        <v>221U0155</v>
      </c>
      <c r="D15" s="37" t="str">
        <f>'[1]Table 15'!C9</f>
        <v>FISCAL AMBROS ERICK CANDELARIO</v>
      </c>
      <c r="E15" s="38"/>
      <c r="F15" s="38"/>
      <c r="G15" s="38"/>
      <c r="H15" s="38"/>
      <c r="I15" s="39"/>
      <c r="J15" s="15">
        <v>95</v>
      </c>
      <c r="K15" s="15"/>
      <c r="L15" s="4"/>
      <c r="M15" s="4"/>
      <c r="N15" s="4"/>
      <c r="O15" s="4"/>
      <c r="P15" s="4"/>
      <c r="Q15" s="13"/>
    </row>
    <row r="16" spans="2:18" x14ac:dyDescent="0.25">
      <c r="B16" s="19">
        <f>'[1]Table 15'!A10</f>
        <v>8</v>
      </c>
      <c r="C16" s="20" t="str">
        <f>'[1]Table 15'!B10</f>
        <v>221U0157</v>
      </c>
      <c r="D16" s="37" t="str">
        <f>'[1]Table 15'!C10</f>
        <v>JIMENEZ MELCHI GUILLERMO</v>
      </c>
      <c r="E16" s="38"/>
      <c r="F16" s="38"/>
      <c r="G16" s="38"/>
      <c r="H16" s="38"/>
      <c r="I16" s="39"/>
      <c r="J16" s="15">
        <v>0</v>
      </c>
      <c r="K16" s="15"/>
      <c r="L16" s="4"/>
      <c r="M16" s="4"/>
      <c r="N16" s="4"/>
      <c r="O16" s="4"/>
      <c r="P16" s="4"/>
      <c r="Q16" s="13"/>
    </row>
    <row r="17" spans="2:17" x14ac:dyDescent="0.25">
      <c r="B17" s="19">
        <f>'[1]Table 15'!A11</f>
        <v>9</v>
      </c>
      <c r="C17" s="20" t="str">
        <f>'[1]Table 15'!B11</f>
        <v>221U0164</v>
      </c>
      <c r="D17" s="37" t="str">
        <f>'[1]Table 15'!C11</f>
        <v>MONTIEL VILLASECA JOSE GUADALUPE</v>
      </c>
      <c r="E17" s="38"/>
      <c r="F17" s="38"/>
      <c r="G17" s="38"/>
      <c r="H17" s="38"/>
      <c r="I17" s="39"/>
      <c r="J17" s="15">
        <v>90</v>
      </c>
      <c r="K17" s="15"/>
      <c r="L17" s="4"/>
      <c r="M17" s="4"/>
      <c r="N17" s="4"/>
      <c r="O17" s="4"/>
      <c r="P17" s="4"/>
      <c r="Q17" s="13"/>
    </row>
    <row r="18" spans="2:17" x14ac:dyDescent="0.25">
      <c r="B18" s="19">
        <f>'[1]Table 15'!A12</f>
        <v>10</v>
      </c>
      <c r="C18" s="20" t="str">
        <f>'[1]Table 15'!B12</f>
        <v>221U0812</v>
      </c>
      <c r="D18" s="37" t="str">
        <f>'[1]Table 15'!C12</f>
        <v>MORENO PUCHETA JESUS EMILIO</v>
      </c>
      <c r="E18" s="38"/>
      <c r="F18" s="38"/>
      <c r="G18" s="38"/>
      <c r="H18" s="38"/>
      <c r="I18" s="39"/>
      <c r="J18" s="15">
        <v>70</v>
      </c>
      <c r="K18" s="15"/>
      <c r="L18" s="4"/>
      <c r="M18" s="4"/>
      <c r="N18" s="4"/>
      <c r="O18" s="4"/>
      <c r="P18" s="4"/>
      <c r="Q18" s="13"/>
    </row>
    <row r="19" spans="2:17" x14ac:dyDescent="0.25">
      <c r="B19" s="19">
        <f>'[1]Table 15'!A13</f>
        <v>11</v>
      </c>
      <c r="C19" s="20" t="str">
        <f>'[1]Table 15'!B13</f>
        <v>221U0168</v>
      </c>
      <c r="D19" s="37" t="str">
        <f>'[1]Table 15'!C13</f>
        <v>POLITO MALAGA MIGUEL EDUARDO</v>
      </c>
      <c r="E19" s="38"/>
      <c r="F19" s="38"/>
      <c r="G19" s="38"/>
      <c r="H19" s="38"/>
      <c r="I19" s="39"/>
      <c r="J19" s="15">
        <v>80</v>
      </c>
      <c r="K19" s="15"/>
      <c r="L19" s="4"/>
      <c r="M19" s="4"/>
      <c r="N19" s="4"/>
      <c r="O19" s="4"/>
      <c r="P19" s="4"/>
      <c r="Q19" s="13"/>
    </row>
    <row r="20" spans="2:17" x14ac:dyDescent="0.25">
      <c r="B20" s="19">
        <f>'[1]Table 15'!A14</f>
        <v>12</v>
      </c>
      <c r="C20" s="20" t="str">
        <f>'[1]Table 15'!B14</f>
        <v>221U0175</v>
      </c>
      <c r="D20" s="37" t="str">
        <f>'[1]Table 15'!C14</f>
        <v>RODRIGUEZ USCANGA OLIVER</v>
      </c>
      <c r="E20" s="38"/>
      <c r="F20" s="38"/>
      <c r="G20" s="38"/>
      <c r="H20" s="38"/>
      <c r="I20" s="39"/>
      <c r="J20" s="15">
        <v>80</v>
      </c>
      <c r="K20" s="15"/>
      <c r="L20" s="4"/>
      <c r="M20" s="4"/>
      <c r="N20" s="4"/>
      <c r="O20" s="4"/>
      <c r="P20" s="4"/>
      <c r="Q20" s="13"/>
    </row>
    <row r="21" spans="2:17" x14ac:dyDescent="0.25">
      <c r="B21" s="19">
        <f>'[1]Table 15'!A15</f>
        <v>13</v>
      </c>
      <c r="C21" s="20" t="str">
        <f>'[1]Table 15'!B15</f>
        <v>221U0177</v>
      </c>
      <c r="D21" s="37" t="str">
        <f>'[1]Table 15'!C15</f>
        <v>TEOBA ROSALES JUAN ANTONIO</v>
      </c>
      <c r="E21" s="38"/>
      <c r="F21" s="38"/>
      <c r="G21" s="38"/>
      <c r="H21" s="38"/>
      <c r="I21" s="39"/>
      <c r="J21" s="15">
        <v>100</v>
      </c>
      <c r="K21" s="17"/>
      <c r="L21" s="4"/>
      <c r="M21" s="4"/>
      <c r="N21" s="4"/>
      <c r="O21" s="4"/>
      <c r="P21" s="4"/>
      <c r="Q21" s="13"/>
    </row>
    <row r="22" spans="2:17" x14ac:dyDescent="0.25">
      <c r="B22" s="19">
        <f>'[1]Table 15'!A16</f>
        <v>14</v>
      </c>
      <c r="C22" s="20" t="str">
        <f>'[1]Table 15'!B16</f>
        <v>211U0170</v>
      </c>
      <c r="D22" s="37" t="str">
        <f>'[1]Table 15'!C16</f>
        <v>XOLO ROSAS PEDRO DANIEL</v>
      </c>
      <c r="E22" s="38"/>
      <c r="F22" s="38"/>
      <c r="G22" s="38"/>
      <c r="H22" s="38"/>
      <c r="I22" s="39"/>
      <c r="J22" s="15">
        <v>0</v>
      </c>
      <c r="K22" s="16"/>
      <c r="L22" s="4"/>
      <c r="M22" s="4"/>
      <c r="N22" s="4"/>
      <c r="O22" s="4"/>
      <c r="P22" s="4"/>
      <c r="Q22" s="13"/>
    </row>
    <row r="23" spans="2:17" x14ac:dyDescent="0.25">
      <c r="B23" s="19"/>
      <c r="C23" s="20"/>
      <c r="D23" s="37"/>
      <c r="E23" s="38"/>
      <c r="F23" s="38"/>
      <c r="G23" s="38"/>
      <c r="H23" s="38"/>
      <c r="I23" s="39"/>
      <c r="J23" s="15"/>
      <c r="K23" s="15"/>
      <c r="L23" s="4"/>
      <c r="M23" s="4"/>
      <c r="N23" s="4"/>
      <c r="O23" s="4"/>
      <c r="P23" s="4"/>
      <c r="Q23" s="13"/>
    </row>
    <row r="24" spans="2:17" x14ac:dyDescent="0.25">
      <c r="C24" s="31"/>
      <c r="D24" s="31"/>
      <c r="E24" s="1"/>
    </row>
    <row r="25" spans="2:17" x14ac:dyDescent="0.25">
      <c r="C25" s="31"/>
      <c r="D25" s="31"/>
      <c r="E25" s="1"/>
      <c r="H25" s="40" t="s">
        <v>19</v>
      </c>
      <c r="I25" s="40"/>
      <c r="J25" s="4">
        <f t="shared" ref="J25:Q25" si="0">COUNTIF(J9:J23,"&gt;=70")</f>
        <v>9</v>
      </c>
      <c r="K25" s="4">
        <f t="shared" si="0"/>
        <v>0</v>
      </c>
      <c r="L25" s="4">
        <f t="shared" si="0"/>
        <v>0</v>
      </c>
      <c r="M25" s="4">
        <f t="shared" si="0"/>
        <v>0</v>
      </c>
      <c r="N25" s="4">
        <f t="shared" si="0"/>
        <v>0</v>
      </c>
      <c r="O25" s="4">
        <f t="shared" si="0"/>
        <v>0</v>
      </c>
      <c r="P25" s="4">
        <f t="shared" si="0"/>
        <v>0</v>
      </c>
      <c r="Q25" s="12">
        <f t="shared" si="0"/>
        <v>0</v>
      </c>
    </row>
    <row r="26" spans="2:17" x14ac:dyDescent="0.25">
      <c r="C26" s="31"/>
      <c r="D26" s="31"/>
      <c r="E26" s="7"/>
      <c r="H26" s="40" t="s">
        <v>20</v>
      </c>
      <c r="I26" s="40"/>
      <c r="J26" s="4">
        <f t="shared" ref="J26:Q26" si="1">COUNTIF(J9:J24,"&lt;70")</f>
        <v>5</v>
      </c>
      <c r="K26" s="4">
        <f t="shared" si="1"/>
        <v>0</v>
      </c>
      <c r="L26" s="4">
        <f t="shared" si="1"/>
        <v>0</v>
      </c>
      <c r="M26" s="4">
        <f t="shared" si="1"/>
        <v>0</v>
      </c>
      <c r="N26" s="4">
        <f t="shared" si="1"/>
        <v>0</v>
      </c>
      <c r="O26" s="4">
        <f t="shared" si="1"/>
        <v>0</v>
      </c>
      <c r="P26" s="4">
        <f t="shared" si="1"/>
        <v>0</v>
      </c>
      <c r="Q26" s="12">
        <f t="shared" si="1"/>
        <v>0</v>
      </c>
    </row>
    <row r="27" spans="2:17" x14ac:dyDescent="0.25">
      <c r="C27" s="31"/>
      <c r="D27" s="31"/>
      <c r="E27" s="31"/>
      <c r="H27" s="40" t="s">
        <v>21</v>
      </c>
      <c r="I27" s="40"/>
      <c r="J27" s="4">
        <f t="shared" ref="J27:Q27" si="2">COUNT(J9:J23)</f>
        <v>14</v>
      </c>
      <c r="K27" s="4">
        <f t="shared" si="2"/>
        <v>0</v>
      </c>
      <c r="L27" s="4">
        <f t="shared" si="2"/>
        <v>0</v>
      </c>
      <c r="M27" s="4">
        <f t="shared" si="2"/>
        <v>0</v>
      </c>
      <c r="N27" s="4">
        <f t="shared" si="2"/>
        <v>0</v>
      </c>
      <c r="O27" s="4">
        <f t="shared" si="2"/>
        <v>0</v>
      </c>
      <c r="P27" s="4">
        <f t="shared" si="2"/>
        <v>0</v>
      </c>
      <c r="Q27" s="12">
        <f t="shared" si="2"/>
        <v>0</v>
      </c>
    </row>
    <row r="28" spans="2:17" x14ac:dyDescent="0.25">
      <c r="C28" s="31"/>
      <c r="D28" s="31"/>
      <c r="E28" s="1"/>
      <c r="H28" s="45" t="s">
        <v>16</v>
      </c>
      <c r="I28" s="45"/>
      <c r="J28" s="8">
        <f>J25/J27</f>
        <v>0.6428571428571429</v>
      </c>
      <c r="K28" s="10" t="e">
        <f t="shared" ref="K28:Q28" si="3">K25/K27</f>
        <v>#DIV/0!</v>
      </c>
      <c r="L28" s="10" t="e">
        <f t="shared" si="3"/>
        <v>#DIV/0!</v>
      </c>
      <c r="M28" s="10" t="e">
        <f t="shared" si="3"/>
        <v>#DIV/0!</v>
      </c>
      <c r="N28" s="10" t="e">
        <f t="shared" si="3"/>
        <v>#DIV/0!</v>
      </c>
      <c r="O28" s="10" t="e">
        <f t="shared" si="3"/>
        <v>#DIV/0!</v>
      </c>
      <c r="P28" s="10" t="e">
        <f t="shared" si="3"/>
        <v>#DIV/0!</v>
      </c>
      <c r="Q28" s="11" t="e">
        <f t="shared" si="3"/>
        <v>#DIV/0!</v>
      </c>
    </row>
    <row r="29" spans="2:17" x14ac:dyDescent="0.25">
      <c r="C29" s="31"/>
      <c r="D29" s="31"/>
      <c r="E29" s="1"/>
      <c r="H29" s="45" t="s">
        <v>17</v>
      </c>
      <c r="I29" s="45"/>
      <c r="J29" s="8">
        <f>J26/J27</f>
        <v>0.35714285714285715</v>
      </c>
      <c r="K29" s="8" t="e">
        <f t="shared" ref="K29:P29" si="4">K26/K27</f>
        <v>#DIV/0!</v>
      </c>
      <c r="L29" s="10" t="e">
        <f t="shared" si="4"/>
        <v>#DIV/0!</v>
      </c>
      <c r="M29" s="10" t="e">
        <f t="shared" si="4"/>
        <v>#DIV/0!</v>
      </c>
      <c r="N29" s="10" t="e">
        <f t="shared" si="4"/>
        <v>#DIV/0!</v>
      </c>
      <c r="O29" s="10" t="e">
        <f t="shared" si="4"/>
        <v>#DIV/0!</v>
      </c>
      <c r="P29" s="10" t="e">
        <f t="shared" si="4"/>
        <v>#DIV/0!</v>
      </c>
      <c r="Q29" s="11" t="e">
        <f t="shared" ref="Q29" si="5">Q26/Q27</f>
        <v>#DIV/0!</v>
      </c>
    </row>
    <row r="30" spans="2:17" x14ac:dyDescent="0.25">
      <c r="C30" s="31"/>
      <c r="D30" s="31"/>
      <c r="E30" s="7"/>
    </row>
    <row r="31" spans="2:17" x14ac:dyDescent="0.25">
      <c r="C31" s="1"/>
      <c r="D31" s="1"/>
      <c r="E31" s="7"/>
    </row>
    <row r="33" spans="10:16" x14ac:dyDescent="0.25">
      <c r="J33" s="46"/>
      <c r="K33" s="46"/>
      <c r="L33" s="46"/>
      <c r="M33" s="46"/>
      <c r="N33" s="46"/>
      <c r="O33" s="46"/>
      <c r="P33" s="46"/>
    </row>
    <row r="34" spans="10:16" x14ac:dyDescent="0.25">
      <c r="J34" s="47" t="s">
        <v>18</v>
      </c>
      <c r="K34" s="47"/>
      <c r="L34" s="47"/>
      <c r="M34" s="47"/>
      <c r="N34" s="47"/>
      <c r="O34" s="47"/>
      <c r="P34" s="47"/>
    </row>
  </sheetData>
  <mergeCells count="38">
    <mergeCell ref="N4:O4"/>
    <mergeCell ref="D23:I23"/>
    <mergeCell ref="K6:P6"/>
    <mergeCell ref="C3:P3"/>
    <mergeCell ref="C29:D29"/>
    <mergeCell ref="C30:D30"/>
    <mergeCell ref="C28:D28"/>
    <mergeCell ref="C27:E27"/>
    <mergeCell ref="H25:I25"/>
    <mergeCell ref="H26:I26"/>
    <mergeCell ref="H27:I27"/>
    <mergeCell ref="H28:I28"/>
    <mergeCell ref="H29:I29"/>
    <mergeCell ref="D4:G4"/>
    <mergeCell ref="D17:I17"/>
    <mergeCell ref="D18:I18"/>
    <mergeCell ref="D19:I19"/>
    <mergeCell ref="J34:P34"/>
    <mergeCell ref="C26:D26"/>
    <mergeCell ref="J33:P33"/>
    <mergeCell ref="C24:D24"/>
    <mergeCell ref="C25:D25"/>
    <mergeCell ref="B2:P2"/>
    <mergeCell ref="D21:I21"/>
    <mergeCell ref="D22:I22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I6:J6"/>
    <mergeCell ref="J4:K4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29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16.28515625" customWidth="1"/>
    <col min="5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2"/>
      <c r="R3" s="22"/>
    </row>
    <row r="4" spans="2:18" x14ac:dyDescent="0.25">
      <c r="C4" t="s">
        <v>0</v>
      </c>
      <c r="D4" s="35" t="s">
        <v>29</v>
      </c>
      <c r="E4" s="35"/>
      <c r="F4" s="35"/>
      <c r="G4" s="35"/>
      <c r="I4" t="s">
        <v>1</v>
      </c>
      <c r="J4" s="30" t="s">
        <v>30</v>
      </c>
      <c r="K4" s="30"/>
      <c r="M4" t="s">
        <v>2</v>
      </c>
      <c r="N4" s="36">
        <v>45357</v>
      </c>
      <c r="O4" s="3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24</v>
      </c>
      <c r="E6" s="30"/>
      <c r="F6" s="30"/>
      <c r="G6" s="30"/>
      <c r="I6" s="31" t="s">
        <v>22</v>
      </c>
      <c r="J6" s="31"/>
      <c r="K6" s="32" t="s">
        <v>25</v>
      </c>
      <c r="L6" s="32"/>
      <c r="M6" s="32"/>
      <c r="N6" s="32"/>
      <c r="O6" s="32"/>
      <c r="P6" s="3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0" t="s">
        <v>5</v>
      </c>
      <c r="E8" s="40"/>
      <c r="F8" s="40"/>
      <c r="G8" s="40"/>
      <c r="H8" s="40"/>
      <c r="I8" s="40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23" t="s">
        <v>15</v>
      </c>
      <c r="Q8" s="24" t="s">
        <v>23</v>
      </c>
    </row>
    <row r="9" spans="2:18" x14ac:dyDescent="0.25">
      <c r="B9" s="19">
        <f>'[1]Table 30'!A4</f>
        <v>1</v>
      </c>
      <c r="C9" s="20" t="str">
        <f>'[1]Table 30'!B4</f>
        <v>231U0015</v>
      </c>
      <c r="D9" s="37" t="str">
        <f>'[1]Table 30'!C4</f>
        <v>BELLI ARRES LUIS MAURI</v>
      </c>
      <c r="E9" s="38"/>
      <c r="F9" s="38"/>
      <c r="G9" s="38"/>
      <c r="H9" s="38"/>
      <c r="I9" s="39"/>
      <c r="J9" s="26">
        <v>90</v>
      </c>
      <c r="K9" s="14"/>
      <c r="L9" s="23"/>
      <c r="M9" s="23"/>
      <c r="N9" s="23"/>
      <c r="O9" s="23"/>
      <c r="P9" s="23"/>
      <c r="Q9" s="13">
        <f>SUM(J9:P9)/7</f>
        <v>12.857142857142858</v>
      </c>
    </row>
    <row r="10" spans="2:18" x14ac:dyDescent="0.25">
      <c r="B10" s="19">
        <f>'[1]Table 30'!A5</f>
        <v>2</v>
      </c>
      <c r="C10" s="20" t="str">
        <f>'[1]Table 30'!B5</f>
        <v>231U0017</v>
      </c>
      <c r="D10" s="37" t="str">
        <f>'[1]Table 30'!C5</f>
        <v>BONOLA ALFONSO CRISTIAN DE JESUS</v>
      </c>
      <c r="E10" s="38"/>
      <c r="F10" s="38"/>
      <c r="G10" s="38"/>
      <c r="H10" s="38"/>
      <c r="I10" s="39"/>
      <c r="J10" s="27">
        <v>90</v>
      </c>
      <c r="K10" s="15"/>
      <c r="L10" s="23"/>
      <c r="M10" s="23"/>
      <c r="N10" s="23"/>
      <c r="O10" s="23"/>
      <c r="P10" s="23"/>
      <c r="Q10" s="13">
        <f t="shared" ref="Q10:Q30" si="0">SUM(J10:P10)/7</f>
        <v>12.857142857142858</v>
      </c>
    </row>
    <row r="11" spans="2:18" x14ac:dyDescent="0.25">
      <c r="B11" s="19">
        <f>'[1]Table 30'!A6</f>
        <v>3</v>
      </c>
      <c r="C11" s="20" t="str">
        <f>'[1]Table 30'!B6</f>
        <v>231U0028</v>
      </c>
      <c r="D11" s="37" t="str">
        <f>'[1]Table 30'!C6</f>
        <v>COUBERT JARAMILLO EMILY AYLIN</v>
      </c>
      <c r="E11" s="38"/>
      <c r="F11" s="38"/>
      <c r="G11" s="38"/>
      <c r="H11" s="38"/>
      <c r="I11" s="39"/>
      <c r="J11" s="27">
        <v>90</v>
      </c>
      <c r="K11" s="15"/>
      <c r="L11" s="23"/>
      <c r="M11" s="23"/>
      <c r="N11" s="23"/>
      <c r="O11" s="23"/>
      <c r="P11" s="23"/>
      <c r="Q11" s="13">
        <f t="shared" si="0"/>
        <v>12.857142857142858</v>
      </c>
    </row>
    <row r="12" spans="2:18" x14ac:dyDescent="0.25">
      <c r="B12" s="19">
        <f>'[1]Table 30'!A7</f>
        <v>4</v>
      </c>
      <c r="C12" s="20" t="str">
        <f>'[1]Table 30'!B7</f>
        <v>221U0077</v>
      </c>
      <c r="D12" s="37" t="str">
        <f>'[1]Table 30'!C7</f>
        <v>DOMINGUEZ GOMEZ MOISES</v>
      </c>
      <c r="E12" s="38"/>
      <c r="F12" s="38"/>
      <c r="G12" s="38"/>
      <c r="H12" s="38"/>
      <c r="I12" s="39"/>
      <c r="J12" s="29">
        <f>'[1]Table 30'!I7</f>
        <v>0</v>
      </c>
      <c r="K12" s="15"/>
      <c r="L12" s="23"/>
      <c r="M12" s="23"/>
      <c r="N12" s="23"/>
      <c r="O12" s="23"/>
      <c r="P12" s="23"/>
      <c r="Q12" s="13">
        <f t="shared" si="0"/>
        <v>0</v>
      </c>
    </row>
    <row r="13" spans="2:18" x14ac:dyDescent="0.25">
      <c r="B13" s="19">
        <f>'[1]Table 30'!A8</f>
        <v>5</v>
      </c>
      <c r="C13" s="20" t="str">
        <f>'[1]Table 30'!B8</f>
        <v>221U0082</v>
      </c>
      <c r="D13" s="37" t="str">
        <f>'[1]Table 30'!C8</f>
        <v>FILIDOR DOMINGUEZ KARLA LISSET</v>
      </c>
      <c r="E13" s="38"/>
      <c r="F13" s="38"/>
      <c r="G13" s="38"/>
      <c r="H13" s="38"/>
      <c r="I13" s="39"/>
      <c r="J13" s="29">
        <v>70</v>
      </c>
      <c r="K13" s="15"/>
      <c r="L13" s="23"/>
      <c r="M13" s="23"/>
      <c r="N13" s="23"/>
      <c r="O13" s="23"/>
      <c r="P13" s="23"/>
      <c r="Q13" s="13">
        <f t="shared" si="0"/>
        <v>10</v>
      </c>
    </row>
    <row r="14" spans="2:18" x14ac:dyDescent="0.25">
      <c r="B14" s="19">
        <f>'[1]Table 30'!A9</f>
        <v>6</v>
      </c>
      <c r="C14" s="20" t="str">
        <f>'[1]Table 30'!B9</f>
        <v>231U0664</v>
      </c>
      <c r="D14" s="37" t="str">
        <f>'[1]Table 30'!C9</f>
        <v>GONZALEZ ROBLES ADONAY VICENTE</v>
      </c>
      <c r="E14" s="38"/>
      <c r="F14" s="38"/>
      <c r="G14" s="38"/>
      <c r="H14" s="38"/>
      <c r="I14" s="39"/>
      <c r="J14" s="27">
        <v>90</v>
      </c>
      <c r="K14" s="15"/>
      <c r="L14" s="23"/>
      <c r="M14" s="23"/>
      <c r="N14" s="23"/>
      <c r="O14" s="23"/>
      <c r="P14" s="23"/>
      <c r="Q14" s="13">
        <f t="shared" si="0"/>
        <v>12.857142857142858</v>
      </c>
    </row>
    <row r="15" spans="2:18" x14ac:dyDescent="0.25">
      <c r="B15" s="19">
        <f>'[1]Table 30'!A10</f>
        <v>7</v>
      </c>
      <c r="C15" s="20" t="str">
        <f>'[1]Table 30'!B10</f>
        <v>231U0037</v>
      </c>
      <c r="D15" s="37" t="str">
        <f>'[1]Table 30'!C10</f>
        <v>HERNANDEZ BARRITA SARA ANDREA</v>
      </c>
      <c r="E15" s="38"/>
      <c r="F15" s="38"/>
      <c r="G15" s="38"/>
      <c r="H15" s="38"/>
      <c r="I15" s="39"/>
      <c r="J15" s="27">
        <v>90</v>
      </c>
      <c r="K15" s="15"/>
      <c r="L15" s="23"/>
      <c r="M15" s="23"/>
      <c r="N15" s="23"/>
      <c r="O15" s="23"/>
      <c r="P15" s="23"/>
      <c r="Q15" s="13">
        <f t="shared" si="0"/>
        <v>12.857142857142858</v>
      </c>
    </row>
    <row r="16" spans="2:18" x14ac:dyDescent="0.25">
      <c r="B16" s="19">
        <f>'[1]Table 30'!A11</f>
        <v>8</v>
      </c>
      <c r="C16" s="20" t="str">
        <f>'[1]Table 30'!B11</f>
        <v>231U0036</v>
      </c>
      <c r="D16" s="37" t="str">
        <f>'[1]Table 30'!C11</f>
        <v>HERNANDEZ URIBE REGINA DE LOS ANGELES</v>
      </c>
      <c r="E16" s="38"/>
      <c r="F16" s="38"/>
      <c r="G16" s="38"/>
      <c r="H16" s="38"/>
      <c r="I16" s="39"/>
      <c r="J16" s="27">
        <v>90</v>
      </c>
      <c r="K16" s="15"/>
      <c r="L16" s="23"/>
      <c r="M16" s="23"/>
      <c r="N16" s="23"/>
      <c r="O16" s="23"/>
      <c r="P16" s="23"/>
      <c r="Q16" s="13">
        <f t="shared" si="0"/>
        <v>12.857142857142858</v>
      </c>
    </row>
    <row r="17" spans="2:17" x14ac:dyDescent="0.25">
      <c r="B17" s="19">
        <f>'[1]Table 30'!A12</f>
        <v>9</v>
      </c>
      <c r="C17" s="20" t="str">
        <f>'[1]Table 30'!B12</f>
        <v>231U0038</v>
      </c>
      <c r="D17" s="37" t="str">
        <f>'[1]Table 30'!C12</f>
        <v>IXBA LAZCANO FELIPE</v>
      </c>
      <c r="E17" s="38"/>
      <c r="F17" s="38"/>
      <c r="G17" s="38"/>
      <c r="H17" s="38"/>
      <c r="I17" s="39"/>
      <c r="J17" s="27">
        <v>90</v>
      </c>
      <c r="K17" s="15"/>
      <c r="L17" s="23"/>
      <c r="M17" s="23"/>
      <c r="N17" s="23"/>
      <c r="O17" s="23"/>
      <c r="P17" s="23"/>
      <c r="Q17" s="13">
        <f t="shared" si="0"/>
        <v>12.857142857142858</v>
      </c>
    </row>
    <row r="18" spans="2:17" x14ac:dyDescent="0.25">
      <c r="B18" s="19">
        <f>'[1]Table 30'!A13</f>
        <v>10</v>
      </c>
      <c r="C18" s="20" t="str">
        <f>'[1]Table 30'!B13</f>
        <v>231U0046</v>
      </c>
      <c r="D18" s="37" t="str">
        <f>'[1]Table 30'!C13</f>
        <v>MARTÍNEZ BARCENAS EMMANUEL</v>
      </c>
      <c r="E18" s="38"/>
      <c r="F18" s="38"/>
      <c r="G18" s="38"/>
      <c r="H18" s="38"/>
      <c r="I18" s="39"/>
      <c r="J18" s="27">
        <v>90</v>
      </c>
      <c r="K18" s="15"/>
      <c r="L18" s="23"/>
      <c r="M18" s="23"/>
      <c r="N18" s="23"/>
      <c r="O18" s="23"/>
      <c r="P18" s="23"/>
      <c r="Q18" s="13">
        <f t="shared" si="0"/>
        <v>12.857142857142858</v>
      </c>
    </row>
    <row r="19" spans="2:17" x14ac:dyDescent="0.25">
      <c r="B19" s="19">
        <f>'[1]Table 30'!A14</f>
        <v>11</v>
      </c>
      <c r="C19" s="20" t="str">
        <f>'[1]Table 30'!B14</f>
        <v>231U0049</v>
      </c>
      <c r="D19" s="37" t="str">
        <f>'[1]Table 30'!C14</f>
        <v>MEZO XOLO JESUS ALBERTO</v>
      </c>
      <c r="E19" s="38"/>
      <c r="F19" s="38"/>
      <c r="G19" s="38"/>
      <c r="H19" s="38"/>
      <c r="I19" s="39"/>
      <c r="J19" s="27">
        <v>85</v>
      </c>
      <c r="K19" s="15"/>
      <c r="L19" s="23"/>
      <c r="M19" s="23"/>
      <c r="N19" s="23"/>
      <c r="O19" s="23"/>
      <c r="P19" s="23"/>
      <c r="Q19" s="13">
        <f t="shared" si="0"/>
        <v>12.142857142857142</v>
      </c>
    </row>
    <row r="20" spans="2:17" x14ac:dyDescent="0.25">
      <c r="B20" s="19">
        <f>'[1]Table 30'!A15</f>
        <v>12</v>
      </c>
      <c r="C20" s="20" t="str">
        <f>'[1]Table 30'!B15</f>
        <v>231U0050</v>
      </c>
      <c r="D20" s="37" t="str">
        <f>'[1]Table 30'!C15</f>
        <v>MIROS LUCHO BENITO</v>
      </c>
      <c r="E20" s="38"/>
      <c r="F20" s="38"/>
      <c r="G20" s="38"/>
      <c r="H20" s="38"/>
      <c r="I20" s="39"/>
      <c r="J20" s="29">
        <v>70</v>
      </c>
      <c r="K20" s="15"/>
      <c r="L20" s="23"/>
      <c r="M20" s="23"/>
      <c r="N20" s="23"/>
      <c r="O20" s="23"/>
      <c r="P20" s="23"/>
      <c r="Q20" s="13">
        <f t="shared" si="0"/>
        <v>10</v>
      </c>
    </row>
    <row r="21" spans="2:17" x14ac:dyDescent="0.25">
      <c r="B21" s="19">
        <f>'[1]Table 30'!A16</f>
        <v>13</v>
      </c>
      <c r="C21" s="20" t="str">
        <f>'[1]Table 30'!B16</f>
        <v>221U0096</v>
      </c>
      <c r="D21" s="37" t="str">
        <f>'[1]Table 30'!C16</f>
        <v>PEREZ BELLI OSCAR ADRIAN DONOVAN</v>
      </c>
      <c r="E21" s="38"/>
      <c r="F21" s="38"/>
      <c r="G21" s="38"/>
      <c r="H21" s="38"/>
      <c r="I21" s="39"/>
      <c r="J21" s="29">
        <v>70</v>
      </c>
      <c r="K21" s="17"/>
      <c r="L21" s="23"/>
      <c r="M21" s="23"/>
      <c r="N21" s="23"/>
      <c r="O21" s="23"/>
      <c r="P21" s="23"/>
      <c r="Q21" s="13">
        <f t="shared" si="0"/>
        <v>10</v>
      </c>
    </row>
    <row r="22" spans="2:17" x14ac:dyDescent="0.25">
      <c r="B22" s="19">
        <f>'[1]Table 30'!A17</f>
        <v>14</v>
      </c>
      <c r="C22" s="20" t="str">
        <f>'[1]Table 30'!B17</f>
        <v>231U0058</v>
      </c>
      <c r="D22" s="37" t="str">
        <f>'[1]Table 30'!C17</f>
        <v>POLITO IXTEPAN IVANA YAMILA</v>
      </c>
      <c r="E22" s="38"/>
      <c r="F22" s="38"/>
      <c r="G22" s="38"/>
      <c r="H22" s="38"/>
      <c r="I22" s="39"/>
      <c r="J22" s="27">
        <v>90</v>
      </c>
      <c r="K22" s="16"/>
      <c r="L22" s="23"/>
      <c r="M22" s="23"/>
      <c r="N22" s="23"/>
      <c r="O22" s="23"/>
      <c r="P22" s="23"/>
      <c r="Q22" s="13">
        <f t="shared" si="0"/>
        <v>12.857142857142858</v>
      </c>
    </row>
    <row r="23" spans="2:17" x14ac:dyDescent="0.25">
      <c r="B23" s="19">
        <f>'[1]Table 30'!A18</f>
        <v>15</v>
      </c>
      <c r="C23" s="20" t="str">
        <f>'[1]Table 30'!B18</f>
        <v>221U0108</v>
      </c>
      <c r="D23" s="37" t="str">
        <f>'[1]Table 30'!C18</f>
        <v>PUCHETA BUSTAMANTE DIEGO ARMANDO</v>
      </c>
      <c r="E23" s="38"/>
      <c r="F23" s="38"/>
      <c r="G23" s="38"/>
      <c r="H23" s="38"/>
      <c r="I23" s="39"/>
      <c r="J23" s="29">
        <f>'[1]Table 30'!I18</f>
        <v>0</v>
      </c>
      <c r="K23" s="15"/>
      <c r="L23" s="23"/>
      <c r="M23" s="23"/>
      <c r="N23" s="23"/>
      <c r="O23" s="23"/>
      <c r="P23" s="23"/>
      <c r="Q23" s="13">
        <f t="shared" si="0"/>
        <v>0</v>
      </c>
    </row>
    <row r="24" spans="2:17" x14ac:dyDescent="0.25">
      <c r="B24" s="19">
        <f>'[1]Table 30'!A19</f>
        <v>16</v>
      </c>
      <c r="C24" s="20" t="str">
        <f>'[1]Table 30'!B19</f>
        <v>231U0061</v>
      </c>
      <c r="D24" s="37" t="str">
        <f>'[1]Table 30'!C19</f>
        <v>RAMIREZ ALEGRIA MARCO ANTONIO</v>
      </c>
      <c r="E24" s="38"/>
      <c r="F24" s="38"/>
      <c r="G24" s="38"/>
      <c r="H24" s="38"/>
      <c r="I24" s="39"/>
      <c r="J24" s="27">
        <v>85</v>
      </c>
      <c r="K24" s="15"/>
      <c r="L24" s="23"/>
      <c r="M24" s="23"/>
      <c r="N24" s="23"/>
      <c r="O24" s="23"/>
      <c r="P24" s="23"/>
      <c r="Q24" s="13">
        <f t="shared" si="0"/>
        <v>12.142857142857142</v>
      </c>
    </row>
    <row r="25" spans="2:17" x14ac:dyDescent="0.25">
      <c r="B25" s="19">
        <f>'[1]Table 30'!A20</f>
        <v>17</v>
      </c>
      <c r="C25" s="20" t="str">
        <f>'[1]Table 30'!B20</f>
        <v>231U0074</v>
      </c>
      <c r="D25" s="37" t="str">
        <f>'[1]Table 30'!C20</f>
        <v>SANCHEZ SINTA FLORISSA</v>
      </c>
      <c r="E25" s="38"/>
      <c r="F25" s="38"/>
      <c r="G25" s="38"/>
      <c r="H25" s="38"/>
      <c r="I25" s="39"/>
      <c r="J25" s="27">
        <v>85</v>
      </c>
      <c r="K25" s="15"/>
      <c r="L25" s="23"/>
      <c r="M25" s="23"/>
      <c r="N25" s="23"/>
      <c r="O25" s="23"/>
      <c r="P25" s="23"/>
      <c r="Q25" s="13">
        <f t="shared" si="0"/>
        <v>12.142857142857142</v>
      </c>
    </row>
    <row r="26" spans="2:17" x14ac:dyDescent="0.25">
      <c r="B26" s="19">
        <f>'[1]Table 30'!A21</f>
        <v>18</v>
      </c>
      <c r="C26" s="20" t="str">
        <f>'[1]Table 30'!B21</f>
        <v>231U0077</v>
      </c>
      <c r="D26" s="37" t="str">
        <f>'[1]Table 30'!C21</f>
        <v>TON LOPEZ MARIA FERNANDA</v>
      </c>
      <c r="E26" s="38"/>
      <c r="F26" s="38"/>
      <c r="G26" s="38"/>
      <c r="H26" s="38"/>
      <c r="I26" s="39"/>
      <c r="J26" s="27">
        <v>90</v>
      </c>
      <c r="K26" s="17"/>
      <c r="L26" s="23"/>
      <c r="M26" s="23"/>
      <c r="N26" s="23"/>
      <c r="O26" s="23"/>
      <c r="P26" s="23"/>
      <c r="Q26" s="13">
        <f t="shared" si="0"/>
        <v>12.857142857142858</v>
      </c>
    </row>
    <row r="27" spans="2:17" x14ac:dyDescent="0.25">
      <c r="B27" s="19">
        <f>'[1]Table 30'!A22</f>
        <v>19</v>
      </c>
      <c r="C27" s="20" t="str">
        <f>'[1]Table 30'!B22</f>
        <v>231U0079</v>
      </c>
      <c r="D27" s="37" t="str">
        <f>'[1]Table 30'!C22</f>
        <v>VELASCO CATEMAXCA JESUS</v>
      </c>
      <c r="E27" s="38"/>
      <c r="F27" s="38"/>
      <c r="G27" s="38"/>
      <c r="H27" s="38"/>
      <c r="I27" s="39"/>
      <c r="J27" s="27">
        <v>88</v>
      </c>
      <c r="K27" s="18"/>
      <c r="L27" s="23"/>
      <c r="M27" s="23"/>
      <c r="N27" s="23"/>
      <c r="O27" s="23"/>
      <c r="P27" s="23"/>
      <c r="Q27" s="13">
        <f t="shared" si="0"/>
        <v>12.571428571428571</v>
      </c>
    </row>
    <row r="28" spans="2:17" x14ac:dyDescent="0.25">
      <c r="B28" s="19">
        <f>'[1]Table 30'!A23</f>
        <v>20</v>
      </c>
      <c r="C28" s="20" t="str">
        <f>'[1]Table 30'!B23</f>
        <v>221U0120</v>
      </c>
      <c r="D28" s="37" t="str">
        <f>'[1]Table 30'!C23</f>
        <v>VELEZ CEBA INGRID ARELI</v>
      </c>
      <c r="E28" s="38"/>
      <c r="F28" s="38"/>
      <c r="G28" s="38"/>
      <c r="H28" s="38"/>
      <c r="I28" s="39"/>
      <c r="J28" s="29">
        <v>70</v>
      </c>
      <c r="K28" s="15"/>
      <c r="L28" s="23"/>
      <c r="M28" s="23"/>
      <c r="N28" s="23"/>
      <c r="O28" s="23"/>
      <c r="P28" s="23"/>
      <c r="Q28" s="13">
        <f t="shared" si="0"/>
        <v>10</v>
      </c>
    </row>
    <row r="29" spans="2:17" x14ac:dyDescent="0.25">
      <c r="B29" s="19">
        <f>'[1]Table 30'!A24</f>
        <v>21</v>
      </c>
      <c r="C29" s="20" t="str">
        <f>'[1]Table 30'!B24</f>
        <v>231U0083</v>
      </c>
      <c r="D29" s="37" t="str">
        <f>'[1]Table 30'!C24</f>
        <v>VICENTE BONFIL CITLALI DEL CARMEN</v>
      </c>
      <c r="E29" s="38"/>
      <c r="F29" s="38"/>
      <c r="G29" s="38"/>
      <c r="H29" s="38"/>
      <c r="I29" s="39"/>
      <c r="J29" s="28">
        <v>100</v>
      </c>
      <c r="K29" s="23"/>
      <c r="L29" s="23"/>
      <c r="M29" s="23"/>
      <c r="N29" s="23"/>
      <c r="O29" s="23"/>
      <c r="P29" s="23"/>
      <c r="Q29" s="13">
        <f t="shared" si="0"/>
        <v>14.285714285714286</v>
      </c>
    </row>
    <row r="30" spans="2:17" x14ac:dyDescent="0.25">
      <c r="B30" s="19">
        <f>'[1]Table 30'!A25</f>
        <v>0</v>
      </c>
      <c r="C30" s="20"/>
      <c r="D30" s="37"/>
      <c r="E30" s="38"/>
      <c r="F30" s="38"/>
      <c r="G30" s="38"/>
      <c r="H30" s="38"/>
      <c r="I30" s="39"/>
      <c r="J30" s="27"/>
      <c r="K30" s="23"/>
      <c r="L30" s="23"/>
      <c r="M30" s="23"/>
      <c r="N30" s="23"/>
      <c r="O30" s="23"/>
      <c r="P30" s="23"/>
      <c r="Q30" s="13">
        <f t="shared" si="0"/>
        <v>0</v>
      </c>
    </row>
    <row r="31" spans="2:17" x14ac:dyDescent="0.25">
      <c r="C31" s="31"/>
      <c r="D31" s="31"/>
      <c r="E31" s="22"/>
    </row>
    <row r="32" spans="2:17" x14ac:dyDescent="0.25">
      <c r="C32" s="31"/>
      <c r="D32" s="31"/>
      <c r="E32" s="22"/>
      <c r="H32" s="40" t="s">
        <v>19</v>
      </c>
      <c r="I32" s="40"/>
      <c r="J32" s="23">
        <f t="shared" ref="J32:Q32" si="1">COUNTIF(J9:J30,"&gt;=70")</f>
        <v>19</v>
      </c>
      <c r="K32" s="23">
        <f t="shared" si="1"/>
        <v>0</v>
      </c>
      <c r="L32" s="23">
        <f t="shared" si="1"/>
        <v>0</v>
      </c>
      <c r="M32" s="23">
        <f t="shared" si="1"/>
        <v>0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12">
        <f t="shared" si="1"/>
        <v>0</v>
      </c>
    </row>
    <row r="33" spans="3:17" x14ac:dyDescent="0.25">
      <c r="C33" s="31"/>
      <c r="D33" s="31"/>
      <c r="E33" s="21"/>
      <c r="H33" s="40" t="s">
        <v>20</v>
      </c>
      <c r="I33" s="40"/>
      <c r="J33" s="23">
        <f t="shared" ref="J33:Q33" si="2">COUNTIF(J9:J31,"&lt;70")</f>
        <v>2</v>
      </c>
      <c r="K33" s="23">
        <f t="shared" si="2"/>
        <v>0</v>
      </c>
      <c r="L33" s="23">
        <f t="shared" si="2"/>
        <v>0</v>
      </c>
      <c r="M33" s="23">
        <f t="shared" si="2"/>
        <v>0</v>
      </c>
      <c r="N33" s="23">
        <f t="shared" si="2"/>
        <v>0</v>
      </c>
      <c r="O33" s="23">
        <f t="shared" si="2"/>
        <v>0</v>
      </c>
      <c r="P33" s="23">
        <f t="shared" si="2"/>
        <v>0</v>
      </c>
      <c r="Q33" s="12">
        <f t="shared" si="2"/>
        <v>22</v>
      </c>
    </row>
    <row r="34" spans="3:17" x14ac:dyDescent="0.25">
      <c r="C34" s="31"/>
      <c r="D34" s="31"/>
      <c r="E34" s="31"/>
      <c r="H34" s="40" t="s">
        <v>21</v>
      </c>
      <c r="I34" s="40"/>
      <c r="J34" s="23">
        <f t="shared" ref="J34:Q34" si="3">COUNT(J9:J30)</f>
        <v>21</v>
      </c>
      <c r="K34" s="23">
        <f t="shared" si="3"/>
        <v>0</v>
      </c>
      <c r="L34" s="23">
        <f t="shared" si="3"/>
        <v>0</v>
      </c>
      <c r="M34" s="23">
        <f t="shared" si="3"/>
        <v>0</v>
      </c>
      <c r="N34" s="23">
        <f t="shared" si="3"/>
        <v>0</v>
      </c>
      <c r="O34" s="23">
        <f t="shared" si="3"/>
        <v>0</v>
      </c>
      <c r="P34" s="23">
        <f t="shared" si="3"/>
        <v>0</v>
      </c>
      <c r="Q34" s="12">
        <f t="shared" si="3"/>
        <v>22</v>
      </c>
    </row>
    <row r="35" spans="3:17" x14ac:dyDescent="0.25">
      <c r="C35" s="31"/>
      <c r="D35" s="31"/>
      <c r="E35" s="22"/>
      <c r="H35" s="45" t="s">
        <v>16</v>
      </c>
      <c r="I35" s="45"/>
      <c r="J35" s="8">
        <f>J32/J34</f>
        <v>0.90476190476190477</v>
      </c>
      <c r="K35" s="10" t="e">
        <f t="shared" ref="K35:Q35" si="4">K32/K34</f>
        <v>#DIV/0!</v>
      </c>
      <c r="L35" s="10" t="e">
        <f t="shared" si="4"/>
        <v>#DIV/0!</v>
      </c>
      <c r="M35" s="10" t="e">
        <f t="shared" si="4"/>
        <v>#DIV/0!</v>
      </c>
      <c r="N35" s="10" t="e">
        <f t="shared" si="4"/>
        <v>#DIV/0!</v>
      </c>
      <c r="O35" s="10" t="e">
        <f t="shared" si="4"/>
        <v>#DIV/0!</v>
      </c>
      <c r="P35" s="10" t="e">
        <f t="shared" si="4"/>
        <v>#DIV/0!</v>
      </c>
      <c r="Q35" s="11">
        <f t="shared" si="4"/>
        <v>0</v>
      </c>
    </row>
    <row r="36" spans="3:17" x14ac:dyDescent="0.25">
      <c r="C36" s="31"/>
      <c r="D36" s="31"/>
      <c r="E36" s="22"/>
      <c r="H36" s="45" t="s">
        <v>17</v>
      </c>
      <c r="I36" s="45"/>
      <c r="J36" s="8">
        <f>J33/J34</f>
        <v>9.5238095238095233E-2</v>
      </c>
      <c r="K36" s="8" t="e">
        <f t="shared" ref="K36:Q36" si="5">K33/K34</f>
        <v>#DIV/0!</v>
      </c>
      <c r="L36" s="10" t="e">
        <f t="shared" si="5"/>
        <v>#DIV/0!</v>
      </c>
      <c r="M36" s="10" t="e">
        <f t="shared" si="5"/>
        <v>#DIV/0!</v>
      </c>
      <c r="N36" s="10" t="e">
        <f t="shared" si="5"/>
        <v>#DIV/0!</v>
      </c>
      <c r="O36" s="10" t="e">
        <f t="shared" si="5"/>
        <v>#DIV/0!</v>
      </c>
      <c r="P36" s="10" t="e">
        <f t="shared" si="5"/>
        <v>#DIV/0!</v>
      </c>
      <c r="Q36" s="11">
        <f t="shared" si="5"/>
        <v>1</v>
      </c>
    </row>
    <row r="37" spans="3:17" x14ac:dyDescent="0.25">
      <c r="C37" s="31"/>
      <c r="D37" s="31"/>
      <c r="E37" s="21"/>
    </row>
    <row r="38" spans="3:17" x14ac:dyDescent="0.25">
      <c r="C38" s="22"/>
      <c r="D38" s="22"/>
      <c r="E38" s="21"/>
    </row>
    <row r="40" spans="3:17" x14ac:dyDescent="0.25">
      <c r="J40" s="46"/>
      <c r="K40" s="46"/>
      <c r="L40" s="46"/>
      <c r="M40" s="46"/>
      <c r="N40" s="46"/>
      <c r="O40" s="46"/>
      <c r="P40" s="46"/>
    </row>
    <row r="41" spans="3:17" x14ac:dyDescent="0.25">
      <c r="J41" s="47" t="s">
        <v>18</v>
      </c>
      <c r="K41" s="47"/>
      <c r="L41" s="47"/>
      <c r="M41" s="47"/>
      <c r="N41" s="47"/>
      <c r="O41" s="47"/>
      <c r="P41" s="47"/>
    </row>
  </sheetData>
  <mergeCells count="45">
    <mergeCell ref="C36:D36"/>
    <mergeCell ref="H36:I36"/>
    <mergeCell ref="C37:D37"/>
    <mergeCell ref="J40:P40"/>
    <mergeCell ref="J41:P41"/>
    <mergeCell ref="C33:D33"/>
    <mergeCell ref="H33:I33"/>
    <mergeCell ref="C34:E34"/>
    <mergeCell ref="H34:I34"/>
    <mergeCell ref="C35:D35"/>
    <mergeCell ref="H35:I35"/>
    <mergeCell ref="C31:D31"/>
    <mergeCell ref="C32:D32"/>
    <mergeCell ref="H32:I32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402A  </vt:lpstr>
      <vt:lpstr>402B</vt:lpstr>
      <vt:lpstr>213C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Esteban Dominguez Fiscal</cp:lastModifiedBy>
  <cp:lastPrinted>2024-03-14T03:53:19Z</cp:lastPrinted>
  <dcterms:created xsi:type="dcterms:W3CDTF">2023-03-14T19:16:59Z</dcterms:created>
  <dcterms:modified xsi:type="dcterms:W3CDTF">2024-03-14T04:01:02Z</dcterms:modified>
</cp:coreProperties>
</file>