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ENE-JULIO2024\febrero-jun2024\REPORTES PARCIALES\"/>
    </mc:Choice>
  </mc:AlternateContent>
  <xr:revisionPtr revIDLastSave="0" documentId="8_{784A217F-3192-4D2A-977A-35FCF3B44B8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3" l="1"/>
  <c r="H14" i="25"/>
  <c r="N28" i="25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E18" i="23"/>
  <c r="I18" i="23"/>
  <c r="D18" i="23"/>
  <c r="C18" i="23"/>
  <c r="A18" i="23"/>
  <c r="E17" i="23"/>
  <c r="I17" i="23"/>
  <c r="D17" i="23"/>
  <c r="C17" i="23"/>
  <c r="A17" i="23"/>
  <c r="E16" i="23"/>
  <c r="I16" i="23"/>
  <c r="D16" i="23"/>
  <c r="C16" i="23"/>
  <c r="A16" i="23"/>
  <c r="E15" i="23"/>
  <c r="I15" i="23"/>
  <c r="D15" i="23"/>
  <c r="C15" i="23"/>
  <c r="A15" i="23"/>
  <c r="E14" i="23"/>
  <c r="I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/>
  <c r="A18" i="22"/>
  <c r="C18" i="22"/>
  <c r="D18" i="22"/>
  <c r="E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F28" i="22"/>
  <c r="L16" i="22"/>
  <c r="I16" i="22"/>
  <c r="L15" i="22"/>
  <c r="I15" i="22"/>
  <c r="I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27" i="25"/>
  <c r="J27" i="25"/>
  <c r="H27" i="25"/>
  <c r="I18" i="25"/>
  <c r="J18" i="25"/>
  <c r="H18" i="25"/>
  <c r="I21" i="25"/>
  <c r="J21" i="25"/>
  <c r="H21" i="25"/>
  <c r="I24" i="25"/>
  <c r="J24" i="25"/>
  <c r="H24" i="25"/>
  <c r="I17" i="22"/>
  <c r="I16" i="25"/>
  <c r="J16" i="25"/>
  <c r="H16" i="25"/>
  <c r="I19" i="25"/>
  <c r="J19" i="25"/>
  <c r="H19" i="25"/>
  <c r="I22" i="25"/>
  <c r="J22" i="25"/>
  <c r="H22" i="25"/>
  <c r="I25" i="25"/>
  <c r="J25" i="25"/>
  <c r="H25" i="25"/>
  <c r="I15" i="25"/>
  <c r="J15" i="25"/>
  <c r="H15" i="25"/>
  <c r="I17" i="25"/>
  <c r="J17" i="25"/>
  <c r="H17" i="25"/>
  <c r="I20" i="25"/>
  <c r="J20" i="25"/>
  <c r="H20" i="25"/>
  <c r="I23" i="25"/>
  <c r="J23" i="25"/>
  <c r="H23" i="25"/>
  <c r="I26" i="25"/>
  <c r="J26" i="25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/>
  <c r="J28" i="25"/>
  <c r="L28" i="25"/>
  <c r="H28" i="25"/>
  <c r="I28" i="24"/>
  <c r="J28" i="24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<sst xmlns="http://schemas.openxmlformats.org/spreadsheetml/2006/main" count="195" uniqueCount="46">
  <si>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</si>
  <si>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</si>
  <si>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</si>
  <si>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</si>
  <si>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</si>
  <si>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</si>
  <si>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</si>
  <si>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</si>
  <si>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</si>
  <si>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</si>
  <si>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</si>
  <si>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</si>
  <si>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</si>
  <si>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</si>
  <si>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</si>
  <si>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</si>
  <si>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</si>
  <si>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</si>
  <si>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</si>
  <si>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</si>
  <si>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</si>
  <si>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</si>
  <si>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</si>
  <si>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</si>
  <si>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</si>
  <si>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</si>
  <si>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</si>
  <si>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</si>
  <si>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</si>
  <si>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</si>
  <si>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</si>
  <si>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</si>
  <si>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MARTA GABRIELA LIMON OROZCO</t>
  </si>
  <si>
    <t>FEBRERO-JUNIO 2024</t>
  </si>
  <si>
    <t>ESTUDIO DEL TRABAJO II</t>
  </si>
  <si>
    <t>401 A</t>
  </si>
  <si>
    <t>401 B</t>
  </si>
  <si>
    <t>401 C</t>
  </si>
  <si>
    <t>INGENIERIA DE SISTEMAS</t>
  </si>
  <si>
    <t>701 A</t>
  </si>
  <si>
    <t>GESTION DE LA PRODUCTIVIDAD</t>
  </si>
  <si>
    <t>801 A</t>
  </si>
  <si>
    <t>IIND</t>
  </si>
  <si>
    <t>FLOR ILIANA CHONTAL PELAYO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</si>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</sst>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32</xdr:row>
      <xdr:rowOff>112058</xdr:rowOff>
    </xdr:from>
    <xdr:to>
      <xdr:col>3</xdr:col>
      <xdr:colOff>756437</xdr:colOff>
      <xdr:row>33</xdr:row>
      <xdr:rowOff>662372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552764"/>
          <a:ext cx="101417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280147</xdr:colOff>
      <xdr:row>33</xdr:row>
      <xdr:rowOff>145676</xdr:rowOff>
    </xdr:from>
    <xdr:to>
      <xdr:col>3</xdr:col>
      <xdr:colOff>1294319</xdr:colOff>
      <xdr:row>36</xdr:row>
      <xdr:rowOff>57256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41059" y="8281147"/>
          <a:ext cx="1014172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52294</xdr:colOff>
      <xdr:row>33</xdr:row>
      <xdr:rowOff>0</xdr:rowOff>
    </xdr:from>
    <xdr:to>
      <xdr:col>3</xdr:col>
      <xdr:colOff>677996</xdr:colOff>
      <xdr:row>33</xdr:row>
      <xdr:rowOff>695992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AA8E46-5C7D-4254-B3F2-A5521E36B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0412" y="7410824"/>
          <a:ext cx="1014172" cy="695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21</v>
      </c>
      <c r="C14" s="9" t="s">
        <v>35</v>
      </c>
      <c r="D14" s="9" t="s">
        <v>42</v>
      </c>
      <c r="E14" s="9">
        <v>29</v>
      </c>
      <c r="F14" s="9">
        <v>18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48</v>
      </c>
      <c r="N14" s="15">
        <v>0.62</v>
      </c>
    </row>
    <row r="15" spans="1:14" s="11" customFormat="1" x14ac:dyDescent="0.25">
      <c r="A15" s="8" t="s">
        <v>34</v>
      </c>
      <c r="B15" s="9" t="s">
        <v>21</v>
      </c>
      <c r="C15" s="9" t="s">
        <v>36</v>
      </c>
      <c r="D15" s="9" t="s">
        <v>42</v>
      </c>
      <c r="E15" s="9">
        <v>17</v>
      </c>
      <c r="F15" s="9">
        <v>15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74</v>
      </c>
      <c r="N15" s="15">
        <v>0.76</v>
      </c>
    </row>
    <row r="16" spans="1:14" s="11" customFormat="1" x14ac:dyDescent="0.25">
      <c r="A16" s="8" t="s">
        <v>34</v>
      </c>
      <c r="B16" s="9" t="s">
        <v>21</v>
      </c>
      <c r="C16" s="9" t="s">
        <v>37</v>
      </c>
      <c r="D16" s="9" t="s">
        <v>42</v>
      </c>
      <c r="E16" s="9">
        <v>18</v>
      </c>
      <c r="F16" s="9">
        <v>11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50</v>
      </c>
      <c r="N16" s="15">
        <v>0.61</v>
      </c>
    </row>
    <row r="17" spans="1:14" s="11" customFormat="1" x14ac:dyDescent="0.25">
      <c r="A17" s="8" t="s">
        <v>38</v>
      </c>
      <c r="B17" s="9" t="s">
        <v>21</v>
      </c>
      <c r="C17" s="9" t="s">
        <v>39</v>
      </c>
      <c r="D17" s="9" t="s">
        <v>42</v>
      </c>
      <c r="E17" s="9">
        <v>11</v>
      </c>
      <c r="F17" s="9">
        <v>10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0.82</v>
      </c>
    </row>
    <row r="18" spans="1:14" s="11" customFormat="1" x14ac:dyDescent="0.25">
      <c r="A18" s="8" t="s">
        <v>40</v>
      </c>
      <c r="B18" s="9" t="s">
        <v>21</v>
      </c>
      <c r="C18" s="9" t="s">
        <v>41</v>
      </c>
      <c r="D18" s="9" t="s">
        <v>42</v>
      </c>
      <c r="E18" s="9">
        <v>16</v>
      </c>
      <c r="F18" s="9">
        <v>14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0.81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68</v>
      </c>
      <c r="G28" s="17"/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67.599999999999994</v>
      </c>
      <c r="N28" s="19">
        <f>AVERAGE(N14:N27)</f>
        <v>0.72399999999999998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 t="s">
        <v>44</v>
      </c>
      <c r="C14" s="9" t="str">
        <f>'1'!C14</f>
        <v>401 A</v>
      </c>
      <c r="D14" s="9" t="str">
        <f>'1'!D14</f>
        <v>IIND</v>
      </c>
      <c r="E14" s="9">
        <f>'1'!E14</f>
        <v>29</v>
      </c>
      <c r="F14" s="9">
        <v>19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0.66</v>
      </c>
    </row>
    <row r="15" spans="1:14" s="11" customFormat="1" x14ac:dyDescent="0.25">
      <c r="A15" s="9" t="str">
        <f>'1'!A15</f>
        <v>ESTUDIO DEL TRABAJO II</v>
      </c>
      <c r="B15" s="9" t="s">
        <v>44</v>
      </c>
      <c r="C15" s="9" t="str">
        <f>'1'!C15</f>
        <v>401 B</v>
      </c>
      <c r="D15" s="9" t="str">
        <f>'1'!D15</f>
        <v>IIND</v>
      </c>
      <c r="E15" s="9">
        <f>'1'!E15</f>
        <v>17</v>
      </c>
      <c r="F15" s="9">
        <v>12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51</v>
      </c>
      <c r="N15" s="15">
        <v>0.71</v>
      </c>
    </row>
    <row r="16" spans="1:14" s="11" customFormat="1" ht="25" x14ac:dyDescent="0.25">
      <c r="A16" s="9" t="str">
        <f>'1'!A16</f>
        <v>ESTUDIO DEL TRABAJO II</v>
      </c>
      <c r="B16" s="9" t="s">
        <v>44</v>
      </c>
      <c r="C16" s="9" t="str">
        <f>'1'!C16</f>
        <v>401 C</v>
      </c>
      <c r="D16" s="9" t="str">
        <f>'1'!D16</f>
        <v>IIND</v>
      </c>
      <c r="E16" s="9">
        <f>'1'!E16</f>
        <v>18</v>
      </c>
      <c r="F16" s="9">
        <v>12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50</v>
      </c>
      <c r="N16" s="15">
        <v>0.67</v>
      </c>
    </row>
    <row r="17" spans="1:14" s="11" customFormat="1" x14ac:dyDescent="0.25">
      <c r="A17" s="9" t="str">
        <f>'1'!A17</f>
        <v>INGENIERIA DE SISTEMAS</v>
      </c>
      <c r="B17" s="9" t="s">
        <v>44</v>
      </c>
      <c r="C17" s="9" t="str">
        <f>'1'!C17</f>
        <v>701 A</v>
      </c>
      <c r="D17" s="9" t="str">
        <f>'1'!D17</f>
        <v>IIND</v>
      </c>
      <c r="E17" s="9">
        <f>'1'!E17</f>
        <v>11</v>
      </c>
      <c r="F17" s="9">
        <v>10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79</v>
      </c>
      <c r="N17" s="15">
        <v>0.64</v>
      </c>
    </row>
    <row r="18" spans="1:14" s="11" customFormat="1" x14ac:dyDescent="0.25">
      <c r="A18" s="9" t="str">
        <f>'1'!A18</f>
        <v>GESTION DE LA PRODUCTIVIDAD</v>
      </c>
      <c r="B18" s="9" t="s">
        <v>44</v>
      </c>
      <c r="C18" s="9" t="str">
        <f>'1'!C18</f>
        <v>801 A</v>
      </c>
      <c r="D18" s="9" t="str">
        <f>'1'!D18</f>
        <v>IIND</v>
      </c>
      <c r="E18" s="9">
        <f>'1'!E18</f>
        <v>16</v>
      </c>
      <c r="F18" s="9">
        <v>14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0.81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67</v>
      </c>
      <c r="G28" s="17"/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64.400000000000006</v>
      </c>
      <c r="N28" s="19">
        <f>AVERAGE(N14:N27)</f>
        <v>0.69800000000000006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 t="s">
        <v>45</v>
      </c>
      <c r="C14" s="9" t="str">
        <f>'1'!C14</f>
        <v>401 A</v>
      </c>
      <c r="D14" s="9" t="str">
        <f>'1'!D14</f>
        <v>IIND</v>
      </c>
      <c r="E14" s="9">
        <f>'1'!E14</f>
        <v>29</v>
      </c>
      <c r="F14" s="9">
        <v>20</v>
      </c>
      <c r="G14" s="9"/>
      <c r="H14" s="10"/>
      <c r="I14" s="9">
        <f t="shared" ref="I14:I28" si="0">(E14-SUM(F14:G14))-K14</f>
        <v>6</v>
      </c>
      <c r="J14" s="10"/>
      <c r="K14" s="9">
        <v>3</v>
      </c>
      <c r="L14" s="10">
        <f t="shared" ref="L14:L28" si="1">K14/E14</f>
        <v>0.10344827586206896</v>
      </c>
      <c r="M14" s="9">
        <v>63</v>
      </c>
      <c r="N14" s="15">
        <v>0.69</v>
      </c>
    </row>
    <row r="15" spans="1:14" s="11" customFormat="1" x14ac:dyDescent="0.25">
      <c r="A15" s="9" t="str">
        <f>'1'!A15</f>
        <v>ESTUDIO DEL TRABAJO II</v>
      </c>
      <c r="B15" s="9" t="s">
        <v>45</v>
      </c>
      <c r="C15" s="9" t="str">
        <f>'1'!C15</f>
        <v>401 B</v>
      </c>
      <c r="D15" s="9" t="str">
        <f>'1'!D15</f>
        <v>IIND</v>
      </c>
      <c r="E15" s="9">
        <f>'1'!E15</f>
        <v>17</v>
      </c>
      <c r="F15" s="9">
        <v>15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0.71</v>
      </c>
    </row>
    <row r="16" spans="1:14" s="11" customFormat="1" ht="17.5" customHeight="1" x14ac:dyDescent="0.25">
      <c r="A16" s="9" t="str">
        <f>'1'!A16</f>
        <v>ESTUDIO DEL TRABAJO II</v>
      </c>
      <c r="B16" s="9" t="s">
        <v>45</v>
      </c>
      <c r="C16" s="9" t="str">
        <f>'1'!C16</f>
        <v>401 C</v>
      </c>
      <c r="D16" s="9" t="str">
        <f>'1'!D16</f>
        <v>IIND</v>
      </c>
      <c r="E16" s="9">
        <f>'1'!E16</f>
        <v>18</v>
      </c>
      <c r="F16" s="9">
        <v>10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50</v>
      </c>
      <c r="N16" s="15">
        <v>0.56000000000000005</v>
      </c>
    </row>
    <row r="17" spans="1:14" s="11" customFormat="1" x14ac:dyDescent="0.25">
      <c r="A17" s="9" t="str">
        <f>'1'!A17</f>
        <v>INGENIERIA DE SISTEMAS</v>
      </c>
      <c r="B17" s="9" t="s">
        <v>45</v>
      </c>
      <c r="C17" s="9" t="str">
        <f>'1'!C17</f>
        <v>701 A</v>
      </c>
      <c r="D17" s="9" t="str">
        <f>'1'!D17</f>
        <v>IIND</v>
      </c>
      <c r="E17" s="9">
        <f>'1'!E17</f>
        <v>11</v>
      </c>
      <c r="F17" s="9">
        <v>8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62</v>
      </c>
      <c r="N17" s="15">
        <v>0.73</v>
      </c>
    </row>
    <row r="18" spans="1:14" s="11" customFormat="1" x14ac:dyDescent="0.25">
      <c r="A18" s="9" t="str">
        <f>'1'!A18</f>
        <v>GESTION DE LA PRODUCTIVIDAD</v>
      </c>
      <c r="B18" s="9" t="s">
        <v>45</v>
      </c>
      <c r="C18" s="9" t="str">
        <f>'1'!C18</f>
        <v>801 A</v>
      </c>
      <c r="D18" s="9" t="str">
        <f>'1'!D18</f>
        <v>IIND</v>
      </c>
      <c r="E18" s="9">
        <f>'1'!E18</f>
        <v>16</v>
      </c>
      <c r="F18" s="9">
        <v>15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0.88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68</v>
      </c>
      <c r="G28" s="17"/>
      <c r="H28" s="18"/>
      <c r="I28" s="17">
        <f t="shared" si="0"/>
        <v>20</v>
      </c>
      <c r="J28" s="18"/>
      <c r="K28" s="17">
        <f>SUM(K14:K27)</f>
        <v>3</v>
      </c>
      <c r="L28" s="18">
        <f t="shared" si="1"/>
        <v>3.2967032967032968E-2</v>
      </c>
      <c r="M28" s="17">
        <f>AVERAGE(M14:M27)</f>
        <v>68.599999999999994</v>
      </c>
      <c r="N28" s="19">
        <f>AVERAGE(N14:N27)</f>
        <v>0.71399999999999997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GESTION DE LA PRODUCTIVIDAD</v>
      </c>
      <c r="B18" s="9"/>
      <c r="C18" s="9" t="str">
        <f>'1'!C18</f>
        <v>801 A</v>
      </c>
      <c r="D18" s="9" t="str">
        <f>'1'!D18</f>
        <v>IIND</v>
      </c>
      <c r="E18" s="9">
        <f>'1'!E18</f>
        <v>16</v>
      </c>
      <c r="F18" s="9"/>
      <c r="G18" s="9"/>
      <c r="H18" s="10">
        <f t="shared" si="0"/>
        <v>0</v>
      </c>
      <c r="I18" s="9">
        <f t="shared" si="1"/>
        <v>16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11</v>
      </c>
      <c r="F17" s="9"/>
      <c r="G17" s="9"/>
      <c r="H17" s="10">
        <f t="shared" si="3"/>
        <v>0</v>
      </c>
      <c r="I17" s="9">
        <f t="shared" si="0"/>
        <v>11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GESTION DE LA PRODUCTIVIDAD</v>
      </c>
      <c r="B18" s="9"/>
      <c r="C18" s="9" t="str">
        <f>'1'!C18</f>
        <v>801 A</v>
      </c>
      <c r="D18" s="9" t="str">
        <f>'1'!D18</f>
        <v>IIND</v>
      </c>
      <c r="E18" s="9">
        <f>'1'!E18</f>
        <v>16</v>
      </c>
      <c r="F18" s="9"/>
      <c r="G18" s="9"/>
      <c r="H18" s="10">
        <f t="shared" si="3"/>
        <v>0</v>
      </c>
      <c r="I18" s="9">
        <f t="shared" si="0"/>
        <v>16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2024-05-15T16:08:09Z</dcterms:modified>
  <cp:category/>
  <cp:contentStatus/>
</cp:coreProperties>
</file>