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4/"/>
    </mc:Choice>
  </mc:AlternateContent>
  <xr:revisionPtr revIDLastSave="1212" documentId="11_207271AF8C363151785EC2F8D3389EAFB4288CF7" xr6:coauthVersionLast="47" xr6:coauthVersionMax="47" xr10:uidLastSave="{A9C59705-708D-4417-AFD9-E8418EE6346F}"/>
  <bookViews>
    <workbookView xWindow="-110" yWindow="-110" windowWidth="19420" windowHeight="10300" firstSheet="1" activeTab="3" xr2:uid="{00000000-000D-0000-FFFF-FFFF00000000}"/>
  </bookViews>
  <sheets>
    <sheet name="GEST PRODUC I 607 A" sheetId="1" r:id="rId1"/>
    <sheet name="GEST PRODUC I 607 B" sheetId="4" r:id="rId2"/>
    <sheet name="MEJORA E INNOV PROC NEG" sheetId="3" r:id="rId3"/>
    <sheet name="CADENA DE SUMINISTROS." sheetId="5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3" l="1"/>
  <c r="Q40" i="3"/>
  <c r="Q47" i="5"/>
  <c r="Q36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P51" i="5"/>
  <c r="P54" i="5" s="1"/>
  <c r="O51" i="5"/>
  <c r="O54" i="5" s="1"/>
  <c r="N51" i="5"/>
  <c r="N54" i="5" s="1"/>
  <c r="M51" i="5"/>
  <c r="M54" i="5" s="1"/>
  <c r="L51" i="5"/>
  <c r="K51" i="5"/>
  <c r="J51" i="5"/>
  <c r="J54" i="5" s="1"/>
  <c r="Q50" i="5"/>
  <c r="P50" i="5"/>
  <c r="P53" i="5" s="1"/>
  <c r="O50" i="5"/>
  <c r="O53" i="5" s="1"/>
  <c r="N50" i="5"/>
  <c r="N53" i="5" s="1"/>
  <c r="M50" i="5"/>
  <c r="M53" i="5" s="1"/>
  <c r="L50" i="5"/>
  <c r="K50" i="5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Q50" i="3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M53" i="1" l="1"/>
  <c r="L53" i="1"/>
  <c r="L54" i="5"/>
  <c r="L53" i="5"/>
  <c r="Q54" i="5"/>
  <c r="K54" i="5"/>
  <c r="K53" i="5"/>
  <c r="J53" i="3"/>
  <c r="J54" i="3"/>
  <c r="Q54" i="3"/>
  <c r="Q53" i="3"/>
  <c r="Q53" i="5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<sst xmlns="http://schemas.openxmlformats.org/spreadsheetml/2006/main" count="362" uniqueCount="183">
  <si>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</si>
  <si>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</si>
  <si>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</si>
  <si>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</si>
  <si>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</si>
  <si>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</si>
  <si>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</si>
  <si>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</si>
  <si>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</si>
  <si>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</si>
  <si>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</si>
  <si>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</si>
  <si>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</si>
  <si>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</si>
  <si>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</si>
  <si>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</si>
  <si>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</si>
  <si>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</si>
  <si>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</si>
  <si>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</si>
  <si>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</si>
  <si>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</si>
  <si>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</si>
  <si>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</si>
  <si>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</si>
  <si>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</si>
  <si>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</si>
  <si>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</si>
  <si>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</si>
  <si>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</si>
  <si>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</si>
  <si>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</si>
  <si>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</si>
  <si>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</si>
  <si>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</si>
  <si>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</si>
  <si>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</si>
  <si>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</si>
  <si>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</si>
  <si>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</si>
  <si>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</si>
  <si>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</si>
  <si>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</si>
  <si>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</si>
  <si>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</si>
  <si>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</si>
  <si>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</si>
  <si>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</si>
  <si>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</si>
  <si>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</si>
  <si>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</si>
  <si>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</si>
  <si>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</si>
  <si>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</si>
  <si>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</si>
  <si>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</si>
  <si>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</si>
  <si>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</si>
  <si>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</si>
  <si>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</si>
  <si>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</si>
  <si>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</si>
  <si>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</si>
  <si>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</si>
  <si>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</si>
  <si>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</si>
  <si>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</si>
  <si>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</si>
  <si>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</si>
  <si>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</si>
  <si>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</si>
  <si>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</si>
  <si>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</si>
  <si>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</si>
  <si>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</si>
  <si>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</si>
  <si>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</si>
  <si>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</si>
  <si>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</si>
  <si>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</si>
  <si>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</si>
  <si>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</si>
  <si>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</si>
  <si>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</si>
  <si>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</si>
  <si>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</si>
  <si>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</si>
  <si>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</si>
  <si>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</si>
  <si>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</si>
  <si>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</si>
  <si>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</si>
  <si>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</si>
  <si>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</si>
  <si>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</si>
  <si>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</si>
  <si>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</si>
  <si>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</si>
  <si>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</si>
  <si>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</si>
  <si>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</si>
  <si>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</si>
  <si>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</si>
  <si>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</si>
  <si>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</si>
  <si>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</si>
  <si>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</si>
  <si>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</si>
  <si>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</si>
  <si>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</si>
  <si>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</si>
  <si>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</si>
  <si>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</si>
  <si>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</si>
  <si>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</si>
  <si>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</si>
  <si>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</si>
  <si>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</si>
  <si>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</si>
  <si>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</si>
  <si>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</si>
  <si>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</si>
  <si>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</si>
  <si>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</si>
  <si>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</si>
  <si>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</si>
  <si>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</si>
  <si>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</si>
  <si>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</si>
  <si>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</si>
  <si>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</si>
  <si>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</si>
  <si>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</si>
  <si>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</si>
  <si>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</si>
  <si>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</si>
  <si>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</si>
  <si>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</si>
  <si>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</si>
  <si>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</si>
  <si>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</si>
  <si>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</si>
  <si>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</si>
  <si>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</si>
  <si>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</si>
  <si>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</si>
  <si>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</si>
  <si>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</si>
  <si>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</si>
  <si>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</si>
  <si>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</si>
  <si>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</si>
  <si>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</si>
  <si>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</si>
  <si>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</si>
  <si>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</si>
  <si>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</si>
  <si>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</si>
  <si>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</si>
  <si>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</si>
  <si>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</si>
  <si>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</si>
  <si>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</si>
  <si>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</si>
  <si>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</si>
  <si>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</si>
  <si>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</si>
  <si>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</si>
  <si>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221U0420</t>
  </si>
  <si>
    <t>BAXIN SANCHEZ RAMSES DE JESUS</t>
  </si>
  <si>
    <t>221U0489</t>
  </si>
  <si>
    <t>CATEMAXCA SIXTEGA FERNANDA GUALUPE</t>
  </si>
  <si>
    <t>221U0472</t>
  </si>
  <si>
    <t>SUAREZ LINARES LINDA GUADALUPE</t>
  </si>
  <si>
    <t>MEJORA E INNOVACIÒN DE PROCESOS DE NEGOCIOS</t>
  </si>
  <si>
    <t>807 A</t>
  </si>
  <si>
    <t>FEBRERO-JUNIO 24</t>
  </si>
  <si>
    <t>CADENA DE SUMINISTROS</t>
  </si>
  <si>
    <t>GESTIÒN DE LA PRODUCCIÒN I</t>
  </si>
  <si>
    <t>607 B</t>
  </si>
  <si>
    <t>607 A</t>
  </si>
  <si>
    <t>N.A.</t>
  </si>
  <si>
    <t>LUCHO COTO DIANA DENISSE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</si>
</sst>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18" xfId="0" applyFont="1" applyBorder="1"/>
    <xf numFmtId="0" fontId="8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18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6" fillId="0" borderId="6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3" fontId="1" fillId="3" borderId="7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" fontId="11" fillId="3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5" fillId="0" borderId="7" xfId="0" applyFont="1" applyBorder="1"/>
    <xf numFmtId="0" fontId="6" fillId="0" borderId="7" xfId="0" applyFont="1" applyBorder="1"/>
    <xf numFmtId="0" fontId="4" fillId="0" borderId="3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134937</xdr:colOff>
      <xdr:row>54</xdr:row>
      <xdr:rowOff>103188</xdr:rowOff>
    </xdr:from>
    <xdr:to>
      <xdr:col>12</xdr:col>
      <xdr:colOff>487643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106643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zoomScale="120" zoomScaleNormal="120" workbookViewId="0">
      <selection activeCell="O33" sqref="O3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54296875" customWidth="1"/>
    <col min="11" max="11" width="6.453125" customWidth="1"/>
    <col min="12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7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98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99" t="s">
        <v>178</v>
      </c>
      <c r="E4" s="94"/>
      <c r="F4" s="94"/>
      <c r="G4" s="94"/>
      <c r="I4" t="s">
        <v>3</v>
      </c>
      <c r="J4" s="96" t="s">
        <v>180</v>
      </c>
      <c r="K4" s="94"/>
      <c r="M4" t="s">
        <v>4</v>
      </c>
      <c r="N4" s="100">
        <v>45448</v>
      </c>
      <c r="O4" s="9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6" t="s">
        <v>176</v>
      </c>
      <c r="E6" s="94"/>
      <c r="F6" s="94"/>
      <c r="G6" s="94"/>
      <c r="I6" s="73" t="s">
        <v>6</v>
      </c>
      <c r="J6" s="74"/>
      <c r="K6" s="95" t="s">
        <v>26</v>
      </c>
      <c r="L6" s="94"/>
      <c r="M6" s="94"/>
      <c r="N6" s="94"/>
      <c r="O6" s="94"/>
      <c r="P6" s="9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0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87" t="s">
        <v>28</v>
      </c>
      <c r="E9" s="88"/>
      <c r="F9" s="88"/>
      <c r="G9" s="88"/>
      <c r="H9" s="88"/>
      <c r="I9" s="89"/>
      <c r="J9" s="69">
        <v>99</v>
      </c>
      <c r="K9" s="7">
        <v>100</v>
      </c>
      <c r="L9" s="7">
        <v>100</v>
      </c>
      <c r="M9" s="7">
        <v>100</v>
      </c>
      <c r="N9" s="7">
        <v>100</v>
      </c>
      <c r="O9" s="7"/>
      <c r="P9" s="7"/>
      <c r="Q9" s="10">
        <f>SUM(J9:P9)/7</f>
        <v>71.285714285714292</v>
      </c>
    </row>
    <row r="10" spans="2:18" ht="14.5" x14ac:dyDescent="0.35">
      <c r="B10" s="9">
        <f t="shared" ref="B10:B48" si="0">B9+1</f>
        <v>2</v>
      </c>
      <c r="C10" s="20" t="s">
        <v>52</v>
      </c>
      <c r="D10" s="87" t="s">
        <v>29</v>
      </c>
      <c r="E10" s="88"/>
      <c r="F10" s="88"/>
      <c r="G10" s="88"/>
      <c r="H10" s="88"/>
      <c r="I10" s="89"/>
      <c r="J10" s="69">
        <v>99</v>
      </c>
      <c r="K10" s="7">
        <v>100</v>
      </c>
      <c r="L10" s="7">
        <v>100</v>
      </c>
      <c r="M10" s="7">
        <v>100</v>
      </c>
      <c r="N10" s="7">
        <v>100</v>
      </c>
      <c r="O10" s="7"/>
      <c r="P10" s="7"/>
      <c r="Q10" s="10">
        <f t="shared" ref="Q10:Q36" si="1">SUM(J10:P10)/7</f>
        <v>71.285714285714292</v>
      </c>
    </row>
    <row r="11" spans="2:18" ht="14.5" x14ac:dyDescent="0.35">
      <c r="B11" s="9">
        <f t="shared" si="0"/>
        <v>3</v>
      </c>
      <c r="C11" s="20" t="s">
        <v>53</v>
      </c>
      <c r="D11" s="87" t="s">
        <v>30</v>
      </c>
      <c r="E11" s="88"/>
      <c r="F11" s="88"/>
      <c r="G11" s="88"/>
      <c r="H11" s="88"/>
      <c r="I11" s="89"/>
      <c r="J11" s="69">
        <v>99</v>
      </c>
      <c r="K11" s="7">
        <v>100</v>
      </c>
      <c r="L11" s="7">
        <v>97</v>
      </c>
      <c r="M11" s="7">
        <v>100</v>
      </c>
      <c r="N11" s="7">
        <v>100</v>
      </c>
      <c r="O11" s="7"/>
      <c r="P11" s="7"/>
      <c r="Q11" s="10">
        <f t="shared" si="1"/>
        <v>70.857142857142861</v>
      </c>
    </row>
    <row r="12" spans="2:18" ht="14.5" x14ac:dyDescent="0.35">
      <c r="B12" s="9">
        <f t="shared" si="0"/>
        <v>4</v>
      </c>
      <c r="C12" s="62" t="s">
        <v>170</v>
      </c>
      <c r="D12" s="61" t="s">
        <v>171</v>
      </c>
      <c r="J12" s="72" t="s">
        <v>181</v>
      </c>
      <c r="K12" s="70" t="s">
        <v>181</v>
      </c>
      <c r="L12" s="70" t="s">
        <v>181</v>
      </c>
      <c r="M12" s="70" t="s">
        <v>181</v>
      </c>
      <c r="N12" s="70" t="s">
        <v>181</v>
      </c>
      <c r="O12" s="7"/>
      <c r="P12" s="7"/>
      <c r="Q12" s="10">
        <f t="shared" si="1"/>
        <v>0</v>
      </c>
    </row>
    <row r="13" spans="2:18" ht="14.5" x14ac:dyDescent="0.35">
      <c r="B13" s="9">
        <f t="shared" si="0"/>
        <v>5</v>
      </c>
      <c r="C13" s="20" t="s">
        <v>54</v>
      </c>
      <c r="D13" s="87" t="s">
        <v>31</v>
      </c>
      <c r="E13" s="88"/>
      <c r="F13" s="88"/>
      <c r="G13" s="88"/>
      <c r="H13" s="88"/>
      <c r="I13" s="89"/>
      <c r="J13" s="69">
        <v>96</v>
      </c>
      <c r="K13" s="7">
        <v>95</v>
      </c>
      <c r="L13" s="7">
        <v>98</v>
      </c>
      <c r="M13" s="7">
        <v>98</v>
      </c>
      <c r="N13" s="7">
        <v>100</v>
      </c>
      <c r="O13" s="7"/>
      <c r="P13" s="7"/>
      <c r="Q13" s="10">
        <f t="shared" si="1"/>
        <v>69.571428571428569</v>
      </c>
    </row>
    <row r="14" spans="2:18" ht="14.5" x14ac:dyDescent="0.35">
      <c r="B14" s="9">
        <f t="shared" si="0"/>
        <v>6</v>
      </c>
      <c r="C14" s="20" t="s">
        <v>55</v>
      </c>
      <c r="D14" s="22" t="s">
        <v>32</v>
      </c>
      <c r="E14" s="37"/>
      <c r="F14" s="37"/>
      <c r="G14" s="37"/>
      <c r="H14" s="37"/>
      <c r="I14" s="38"/>
      <c r="J14" s="69">
        <v>97</v>
      </c>
      <c r="K14" s="7">
        <v>95</v>
      </c>
      <c r="L14" s="7">
        <v>98</v>
      </c>
      <c r="M14" s="7">
        <v>98</v>
      </c>
      <c r="N14" s="7">
        <v>100</v>
      </c>
      <c r="O14" s="7"/>
      <c r="P14" s="7"/>
      <c r="Q14" s="10">
        <f t="shared" si="1"/>
        <v>69.714285714285708</v>
      </c>
    </row>
    <row r="15" spans="2:18" ht="14.5" x14ac:dyDescent="0.35">
      <c r="B15" s="9">
        <f t="shared" si="0"/>
        <v>7</v>
      </c>
      <c r="C15" s="20" t="s">
        <v>56</v>
      </c>
      <c r="D15" s="22" t="s">
        <v>33</v>
      </c>
      <c r="E15" s="37"/>
      <c r="F15" s="37"/>
      <c r="G15" s="37"/>
      <c r="H15" s="37"/>
      <c r="I15" s="38"/>
      <c r="J15" s="69">
        <v>99</v>
      </c>
      <c r="K15" s="7">
        <v>90</v>
      </c>
      <c r="L15" s="7">
        <v>100</v>
      </c>
      <c r="M15" s="7">
        <v>98</v>
      </c>
      <c r="N15" s="7">
        <v>100</v>
      </c>
      <c r="O15" s="7"/>
      <c r="P15" s="7"/>
      <c r="Q15" s="10">
        <f t="shared" si="1"/>
        <v>69.571428571428569</v>
      </c>
    </row>
    <row r="16" spans="2:18" ht="14.5" x14ac:dyDescent="0.35">
      <c r="B16" s="9">
        <f t="shared" si="0"/>
        <v>8</v>
      </c>
      <c r="C16" s="20" t="s">
        <v>57</v>
      </c>
      <c r="D16" s="22" t="s">
        <v>34</v>
      </c>
      <c r="E16" s="37"/>
      <c r="F16" s="37"/>
      <c r="G16" s="37"/>
      <c r="H16" s="37"/>
      <c r="I16" s="38"/>
      <c r="J16" s="69">
        <v>97</v>
      </c>
      <c r="K16" s="7">
        <v>100</v>
      </c>
      <c r="L16" s="7">
        <v>100</v>
      </c>
      <c r="M16" s="7">
        <v>98</v>
      </c>
      <c r="N16" s="7">
        <v>100</v>
      </c>
      <c r="O16" s="7"/>
      <c r="P16" s="7"/>
      <c r="Q16" s="10">
        <f t="shared" si="1"/>
        <v>70.714285714285708</v>
      </c>
    </row>
    <row r="17" spans="2:17" ht="14.5" x14ac:dyDescent="0.35">
      <c r="B17" s="9">
        <f t="shared" si="0"/>
        <v>9</v>
      </c>
      <c r="C17" s="20" t="s">
        <v>58</v>
      </c>
      <c r="D17" s="22" t="s">
        <v>35</v>
      </c>
      <c r="E17" s="37"/>
      <c r="F17" s="37"/>
      <c r="G17" s="37"/>
      <c r="H17" s="37"/>
      <c r="I17" s="38"/>
      <c r="J17" s="69">
        <v>97</v>
      </c>
      <c r="K17" s="7">
        <v>100</v>
      </c>
      <c r="L17" s="7">
        <v>100</v>
      </c>
      <c r="M17" s="7">
        <v>98</v>
      </c>
      <c r="N17" s="7">
        <v>100</v>
      </c>
      <c r="O17" s="7"/>
      <c r="P17" s="7"/>
      <c r="Q17" s="10">
        <f t="shared" si="1"/>
        <v>70.714285714285708</v>
      </c>
    </row>
    <row r="18" spans="2:17" ht="14.5" x14ac:dyDescent="0.35">
      <c r="B18" s="9">
        <f t="shared" si="0"/>
        <v>10</v>
      </c>
      <c r="C18" s="20" t="s">
        <v>59</v>
      </c>
      <c r="D18" s="22" t="s">
        <v>36</v>
      </c>
      <c r="E18" s="37"/>
      <c r="F18" s="37"/>
      <c r="G18" s="37"/>
      <c r="H18" s="37"/>
      <c r="I18" s="38"/>
      <c r="J18" s="69">
        <v>97</v>
      </c>
      <c r="K18" s="7">
        <v>90</v>
      </c>
      <c r="L18" s="7">
        <v>99</v>
      </c>
      <c r="M18" s="7">
        <v>98</v>
      </c>
      <c r="N18" s="7">
        <v>100</v>
      </c>
      <c r="O18" s="7"/>
      <c r="P18" s="7"/>
      <c r="Q18" s="10">
        <f t="shared" si="1"/>
        <v>69.142857142857139</v>
      </c>
    </row>
    <row r="19" spans="2:17" ht="14.5" x14ac:dyDescent="0.35">
      <c r="B19" s="9">
        <f t="shared" si="0"/>
        <v>11</v>
      </c>
      <c r="C19" s="20" t="s">
        <v>60</v>
      </c>
      <c r="D19" s="22" t="s">
        <v>49</v>
      </c>
      <c r="E19" s="37"/>
      <c r="F19" s="37"/>
      <c r="G19" s="37"/>
      <c r="H19" s="37"/>
      <c r="I19" s="38"/>
      <c r="J19" s="69">
        <v>98</v>
      </c>
      <c r="K19" s="7">
        <v>100</v>
      </c>
      <c r="L19" s="7">
        <v>97</v>
      </c>
      <c r="M19" s="7">
        <v>100</v>
      </c>
      <c r="N19" s="7">
        <v>100</v>
      </c>
      <c r="O19" s="7"/>
      <c r="P19" s="7"/>
      <c r="Q19" s="10">
        <f t="shared" si="1"/>
        <v>70.714285714285708</v>
      </c>
    </row>
    <row r="20" spans="2:17" ht="14.5" x14ac:dyDescent="0.35">
      <c r="B20" s="9">
        <f t="shared" si="0"/>
        <v>12</v>
      </c>
      <c r="C20" s="20" t="s">
        <v>61</v>
      </c>
      <c r="D20" s="22" t="s">
        <v>37</v>
      </c>
      <c r="E20" s="37"/>
      <c r="F20" s="48"/>
      <c r="G20" s="48"/>
      <c r="H20" s="48"/>
      <c r="I20" s="49"/>
      <c r="J20" s="69">
        <v>99</v>
      </c>
      <c r="K20" s="7">
        <v>100</v>
      </c>
      <c r="L20" s="7">
        <v>97</v>
      </c>
      <c r="M20" s="7">
        <v>100</v>
      </c>
      <c r="N20" s="7">
        <v>100</v>
      </c>
      <c r="O20" s="7"/>
      <c r="P20" s="7"/>
      <c r="Q20" s="10">
        <f t="shared" si="1"/>
        <v>70.857142857142861</v>
      </c>
    </row>
    <row r="21" spans="2:17" ht="15.75" customHeight="1" x14ac:dyDescent="0.35">
      <c r="B21" s="9">
        <f t="shared" si="0"/>
        <v>13</v>
      </c>
      <c r="C21" s="20" t="s">
        <v>62</v>
      </c>
      <c r="D21" s="22" t="s">
        <v>38</v>
      </c>
      <c r="E21" s="37"/>
      <c r="F21" s="37"/>
      <c r="G21" s="37"/>
      <c r="H21" s="37"/>
      <c r="I21" s="38"/>
      <c r="J21" s="69">
        <v>96</v>
      </c>
      <c r="K21" s="7">
        <v>95</v>
      </c>
      <c r="L21" s="7">
        <v>98</v>
      </c>
      <c r="M21" s="7">
        <v>98</v>
      </c>
      <c r="N21" s="7">
        <v>100</v>
      </c>
      <c r="O21" s="7"/>
      <c r="P21" s="7"/>
      <c r="Q21" s="10">
        <f t="shared" si="1"/>
        <v>69.571428571428569</v>
      </c>
    </row>
    <row r="22" spans="2:17" ht="15.75" customHeight="1" x14ac:dyDescent="0.35">
      <c r="B22" s="9">
        <f t="shared" si="0"/>
        <v>14</v>
      </c>
      <c r="C22" s="20" t="s">
        <v>63</v>
      </c>
      <c r="D22" s="22" t="s">
        <v>39</v>
      </c>
      <c r="E22" s="37"/>
      <c r="F22" s="37"/>
      <c r="G22" s="37"/>
      <c r="H22" s="37"/>
      <c r="I22" s="38"/>
      <c r="J22" s="69">
        <v>98</v>
      </c>
      <c r="K22" s="7">
        <v>90</v>
      </c>
      <c r="L22" s="7">
        <v>100</v>
      </c>
      <c r="M22" s="7">
        <v>98</v>
      </c>
      <c r="N22" s="7">
        <v>100</v>
      </c>
      <c r="O22" s="7"/>
      <c r="P22" s="7"/>
      <c r="Q22" s="10">
        <f t="shared" si="1"/>
        <v>69.428571428571431</v>
      </c>
    </row>
    <row r="23" spans="2:17" ht="15.75" customHeight="1" x14ac:dyDescent="0.35">
      <c r="B23" s="21">
        <f t="shared" si="0"/>
        <v>15</v>
      </c>
      <c r="C23" s="20" t="s">
        <v>64</v>
      </c>
      <c r="D23" s="31" t="s">
        <v>40</v>
      </c>
      <c r="E23" s="32"/>
      <c r="F23" s="32"/>
      <c r="G23" s="32"/>
      <c r="H23" s="32"/>
      <c r="I23" s="33"/>
      <c r="J23" s="69">
        <v>96</v>
      </c>
      <c r="K23" s="7">
        <v>90</v>
      </c>
      <c r="L23" s="7">
        <v>100</v>
      </c>
      <c r="M23" s="7">
        <v>98</v>
      </c>
      <c r="N23" s="7">
        <v>100</v>
      </c>
      <c r="O23" s="7"/>
      <c r="P23" s="7"/>
      <c r="Q23" s="10">
        <f t="shared" si="1"/>
        <v>69.142857142857139</v>
      </c>
    </row>
    <row r="24" spans="2:17" ht="15.75" customHeight="1" x14ac:dyDescent="0.35">
      <c r="B24" s="21">
        <f t="shared" si="0"/>
        <v>16</v>
      </c>
      <c r="C24" s="20" t="s">
        <v>65</v>
      </c>
      <c r="D24" s="41" t="s">
        <v>41</v>
      </c>
      <c r="E24" s="35"/>
      <c r="F24" s="35"/>
      <c r="G24" s="35"/>
      <c r="H24" s="35"/>
      <c r="I24" s="36"/>
      <c r="J24" s="69">
        <v>97</v>
      </c>
      <c r="K24" s="7">
        <v>100</v>
      </c>
      <c r="L24" s="7">
        <v>100</v>
      </c>
      <c r="M24" s="7">
        <v>98</v>
      </c>
      <c r="N24" s="7">
        <v>100</v>
      </c>
      <c r="O24" s="7"/>
      <c r="P24" s="7"/>
      <c r="Q24" s="10">
        <f t="shared" si="1"/>
        <v>70.714285714285708</v>
      </c>
    </row>
    <row r="25" spans="2:17" ht="15.75" customHeight="1" x14ac:dyDescent="0.35">
      <c r="B25" s="21">
        <f t="shared" si="0"/>
        <v>17</v>
      </c>
      <c r="C25" s="20" t="s">
        <v>66</v>
      </c>
      <c r="D25" s="34" t="s">
        <v>42</v>
      </c>
      <c r="E25" s="35"/>
      <c r="F25" s="35"/>
      <c r="G25" s="35"/>
      <c r="H25" s="35"/>
      <c r="I25" s="36"/>
      <c r="J25" s="69">
        <v>99</v>
      </c>
      <c r="K25" s="7">
        <v>70</v>
      </c>
      <c r="L25" s="7">
        <v>100</v>
      </c>
      <c r="M25" s="7">
        <v>100</v>
      </c>
      <c r="N25" s="7">
        <v>100</v>
      </c>
      <c r="O25" s="7"/>
      <c r="P25" s="7"/>
      <c r="Q25" s="10">
        <f t="shared" si="1"/>
        <v>67</v>
      </c>
    </row>
    <row r="26" spans="2:17" ht="15.75" customHeight="1" x14ac:dyDescent="0.35">
      <c r="B26" s="21">
        <f t="shared" si="0"/>
        <v>18</v>
      </c>
      <c r="C26" s="20" t="s">
        <v>67</v>
      </c>
      <c r="D26" s="45" t="s">
        <v>43</v>
      </c>
      <c r="E26" s="32"/>
      <c r="F26" s="32"/>
      <c r="G26" s="32"/>
      <c r="H26" s="32"/>
      <c r="I26" s="33"/>
      <c r="J26" s="69">
        <v>98</v>
      </c>
      <c r="K26" s="7">
        <v>70</v>
      </c>
      <c r="L26" s="7">
        <v>100</v>
      </c>
      <c r="M26" s="7">
        <v>100</v>
      </c>
      <c r="N26" s="7">
        <v>90</v>
      </c>
      <c r="O26" s="7"/>
      <c r="P26" s="7"/>
      <c r="Q26" s="10">
        <f t="shared" si="1"/>
        <v>65.428571428571431</v>
      </c>
    </row>
    <row r="27" spans="2:17" ht="15.75" customHeight="1" x14ac:dyDescent="0.35">
      <c r="B27" s="21">
        <f t="shared" si="0"/>
        <v>19</v>
      </c>
      <c r="C27" s="20" t="s">
        <v>68</v>
      </c>
      <c r="D27" s="81" t="s">
        <v>50</v>
      </c>
      <c r="E27" s="82"/>
      <c r="F27" s="82"/>
      <c r="G27" s="82"/>
      <c r="H27" s="82"/>
      <c r="I27" s="83"/>
      <c r="J27" s="69">
        <v>97</v>
      </c>
      <c r="K27" s="7">
        <v>95</v>
      </c>
      <c r="L27" s="7">
        <v>98</v>
      </c>
      <c r="M27" s="7">
        <v>98</v>
      </c>
      <c r="N27" s="7">
        <v>100</v>
      </c>
      <c r="O27" s="7"/>
      <c r="P27" s="7"/>
      <c r="Q27" s="10">
        <f t="shared" si="1"/>
        <v>69.714285714285708</v>
      </c>
    </row>
    <row r="28" spans="2:17" ht="15.75" customHeight="1" x14ac:dyDescent="0.35">
      <c r="B28" s="21">
        <f t="shared" si="0"/>
        <v>20</v>
      </c>
      <c r="C28" s="20" t="s">
        <v>69</v>
      </c>
      <c r="D28" s="31" t="s">
        <v>44</v>
      </c>
      <c r="E28" s="32"/>
      <c r="F28" s="32"/>
      <c r="G28" s="32"/>
      <c r="H28" s="32"/>
      <c r="I28" s="33"/>
      <c r="J28" s="69">
        <v>97</v>
      </c>
      <c r="K28" s="7">
        <v>95</v>
      </c>
      <c r="L28" s="7">
        <v>98</v>
      </c>
      <c r="M28" s="7">
        <v>98</v>
      </c>
      <c r="N28" s="7">
        <v>100</v>
      </c>
      <c r="O28" s="7"/>
      <c r="P28" s="7"/>
      <c r="Q28" s="10">
        <f t="shared" si="1"/>
        <v>69.714285714285708</v>
      </c>
    </row>
    <row r="29" spans="2:17" ht="15.75" customHeight="1" x14ac:dyDescent="0.35">
      <c r="B29" s="21">
        <f t="shared" si="0"/>
        <v>21</v>
      </c>
      <c r="C29" s="20" t="s">
        <v>70</v>
      </c>
      <c r="D29" s="45" t="s">
        <v>45</v>
      </c>
      <c r="E29" s="32"/>
      <c r="F29" s="32"/>
      <c r="G29" s="32"/>
      <c r="H29" s="32"/>
      <c r="I29" s="33"/>
      <c r="J29" s="69">
        <v>99</v>
      </c>
      <c r="K29" s="7">
        <v>100</v>
      </c>
      <c r="L29" s="7">
        <v>97</v>
      </c>
      <c r="M29" s="7">
        <v>100</v>
      </c>
      <c r="N29" s="7">
        <v>100</v>
      </c>
      <c r="O29" s="7"/>
      <c r="P29" s="7"/>
      <c r="Q29" s="10">
        <f t="shared" si="1"/>
        <v>70.857142857142861</v>
      </c>
    </row>
    <row r="30" spans="2:17" ht="15.75" customHeight="1" x14ac:dyDescent="0.35">
      <c r="B30" s="21">
        <f t="shared" si="0"/>
        <v>22</v>
      </c>
      <c r="C30" s="63" t="s">
        <v>172</v>
      </c>
      <c r="D30" s="64" t="s">
        <v>173</v>
      </c>
      <c r="J30" s="72" t="s">
        <v>181</v>
      </c>
      <c r="K30" s="70" t="s">
        <v>181</v>
      </c>
      <c r="L30" s="70" t="s">
        <v>181</v>
      </c>
      <c r="M30" s="70" t="s">
        <v>181</v>
      </c>
      <c r="N30" s="70" t="s">
        <v>181</v>
      </c>
      <c r="O30" s="7"/>
      <c r="P30" s="7"/>
      <c r="Q30" s="10">
        <f t="shared" si="1"/>
        <v>0</v>
      </c>
    </row>
    <row r="31" spans="2:17" ht="15.75" customHeight="1" x14ac:dyDescent="0.35">
      <c r="B31" s="21">
        <f t="shared" si="0"/>
        <v>23</v>
      </c>
      <c r="C31" s="20" t="s">
        <v>71</v>
      </c>
      <c r="D31" s="81" t="s">
        <v>46</v>
      </c>
      <c r="E31" s="82"/>
      <c r="F31" s="82"/>
      <c r="G31" s="82"/>
      <c r="H31" s="82"/>
      <c r="I31" s="83"/>
      <c r="J31" s="69">
        <v>97</v>
      </c>
      <c r="K31" s="7">
        <v>100</v>
      </c>
      <c r="L31" s="7">
        <v>85</v>
      </c>
      <c r="M31" s="7">
        <v>98</v>
      </c>
      <c r="N31" s="7">
        <v>90</v>
      </c>
      <c r="O31" s="7"/>
      <c r="P31" s="7"/>
      <c r="Q31" s="10">
        <f t="shared" si="1"/>
        <v>67.142857142857139</v>
      </c>
    </row>
    <row r="32" spans="2:17" ht="15.75" customHeight="1" x14ac:dyDescent="0.35">
      <c r="B32" s="9">
        <f t="shared" si="0"/>
        <v>24</v>
      </c>
      <c r="C32" s="20" t="s">
        <v>72</v>
      </c>
      <c r="D32" s="45" t="s">
        <v>47</v>
      </c>
      <c r="E32" s="32"/>
      <c r="F32" s="32"/>
      <c r="G32" s="32"/>
      <c r="H32" s="32"/>
      <c r="I32" s="33"/>
      <c r="J32" s="69">
        <v>97</v>
      </c>
      <c r="K32" s="7">
        <v>90</v>
      </c>
      <c r="L32" s="7">
        <v>97</v>
      </c>
      <c r="M32" s="7">
        <v>98</v>
      </c>
      <c r="N32" s="7">
        <v>100</v>
      </c>
      <c r="O32" s="7"/>
      <c r="P32" s="7"/>
      <c r="Q32" s="10">
        <f t="shared" si="1"/>
        <v>68.857142857142861</v>
      </c>
    </row>
    <row r="33" spans="2:17" ht="15.75" customHeight="1" x14ac:dyDescent="0.35">
      <c r="B33" s="59">
        <f t="shared" si="0"/>
        <v>25</v>
      </c>
      <c r="C33" s="24" t="s">
        <v>73</v>
      </c>
      <c r="D33" s="34" t="s">
        <v>48</v>
      </c>
      <c r="E33" s="35"/>
      <c r="F33" s="35"/>
      <c r="G33" s="35"/>
      <c r="H33" s="35"/>
      <c r="I33" s="36"/>
      <c r="J33" s="69">
        <v>91</v>
      </c>
      <c r="K33" s="7">
        <v>90</v>
      </c>
      <c r="L33" s="7">
        <v>94</v>
      </c>
      <c r="M33" s="7">
        <v>98</v>
      </c>
      <c r="N33" s="7">
        <v>95</v>
      </c>
      <c r="O33" s="7"/>
      <c r="P33" s="7"/>
      <c r="Q33" s="10">
        <f t="shared" si="1"/>
        <v>66.857142857142861</v>
      </c>
    </row>
    <row r="34" spans="2:17" ht="15.75" customHeight="1" x14ac:dyDescent="0.35">
      <c r="B34" s="60">
        <f t="shared" si="0"/>
        <v>26</v>
      </c>
      <c r="C34" s="26"/>
      <c r="J34" s="39"/>
      <c r="K34" s="7"/>
      <c r="L34" s="7"/>
      <c r="M34" s="7"/>
      <c r="N34" s="7"/>
      <c r="O34" s="7"/>
      <c r="P34" s="7"/>
      <c r="Q34" s="10">
        <f t="shared" si="1"/>
        <v>0</v>
      </c>
    </row>
    <row r="35" spans="2:17" ht="15.75" customHeight="1" x14ac:dyDescent="0.35">
      <c r="B35" s="60">
        <f t="shared" si="0"/>
        <v>27</v>
      </c>
      <c r="C35" s="26"/>
      <c r="D35" s="84"/>
      <c r="E35" s="85"/>
      <c r="F35" s="85"/>
      <c r="G35" s="85"/>
      <c r="H35" s="85"/>
      <c r="I35" s="86"/>
      <c r="J35" s="39"/>
      <c r="K35" s="7"/>
      <c r="L35" s="7"/>
      <c r="M35" s="7"/>
      <c r="N35" s="7"/>
      <c r="O35" s="7"/>
      <c r="P35" s="7"/>
      <c r="Q35" s="10">
        <f t="shared" si="1"/>
        <v>0</v>
      </c>
    </row>
    <row r="36" spans="2:17" ht="15.75" customHeight="1" x14ac:dyDescent="0.35">
      <c r="B36" s="65">
        <f t="shared" si="0"/>
        <v>28</v>
      </c>
      <c r="C36" s="66"/>
      <c r="D36" s="78"/>
      <c r="E36" s="79"/>
      <c r="F36" s="79"/>
      <c r="G36" s="79"/>
      <c r="H36" s="79"/>
      <c r="I36" s="79"/>
      <c r="J36" s="23"/>
      <c r="K36" s="7"/>
      <c r="L36" s="7"/>
      <c r="M36" s="7"/>
      <c r="N36" s="7"/>
      <c r="O36" s="7"/>
      <c r="P36" s="7"/>
      <c r="Q36" s="40">
        <f t="shared" si="1"/>
        <v>0</v>
      </c>
    </row>
    <row r="37" spans="2:17" ht="15.75" customHeight="1" x14ac:dyDescent="0.35">
      <c r="B37" s="21">
        <f t="shared" si="0"/>
        <v>29</v>
      </c>
      <c r="C37" s="26"/>
      <c r="D37" s="84"/>
      <c r="E37" s="85"/>
      <c r="F37" s="85"/>
      <c r="G37" s="85"/>
      <c r="H37" s="85"/>
      <c r="I37" s="86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75"/>
      <c r="E39" s="76"/>
      <c r="F39" s="76"/>
      <c r="G39" s="76"/>
      <c r="H39" s="76"/>
      <c r="I39" s="77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75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73"/>
      <c r="D49" s="74"/>
      <c r="E49" s="3"/>
    </row>
    <row r="50" spans="3:17" ht="15.75" customHeight="1" x14ac:dyDescent="0.35">
      <c r="C50" s="73"/>
      <c r="D50" s="74"/>
      <c r="E50" s="3"/>
      <c r="H50" s="80" t="s">
        <v>18</v>
      </c>
      <c r="I50" s="77"/>
      <c r="J50" s="7">
        <f t="shared" ref="J50:Q50" si="2">COUNTIF(J9:J48,"&gt;=70")</f>
        <v>23</v>
      </c>
      <c r="K50" s="7">
        <f t="shared" si="2"/>
        <v>23</v>
      </c>
      <c r="L50" s="7">
        <f t="shared" si="2"/>
        <v>23</v>
      </c>
      <c r="M50" s="7">
        <f t="shared" si="2"/>
        <v>23</v>
      </c>
      <c r="N50" s="7">
        <f t="shared" si="2"/>
        <v>23</v>
      </c>
      <c r="O50" s="7">
        <f t="shared" si="2"/>
        <v>0</v>
      </c>
      <c r="P50" s="7">
        <f t="shared" si="2"/>
        <v>0</v>
      </c>
      <c r="Q50" s="12">
        <f t="shared" si="2"/>
        <v>9</v>
      </c>
    </row>
    <row r="51" spans="3:17" ht="15.75" customHeight="1" x14ac:dyDescent="0.35">
      <c r="C51" s="73"/>
      <c r="D51" s="74"/>
      <c r="E51" s="2"/>
      <c r="H51" s="80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73"/>
      <c r="D52" s="74"/>
      <c r="E52" s="74"/>
      <c r="H52" s="80" t="s">
        <v>20</v>
      </c>
      <c r="I52" s="77"/>
      <c r="J52" s="7">
        <f t="shared" ref="J52:Q52" si="4">COUNT(J9:J48)</f>
        <v>23</v>
      </c>
      <c r="K52" s="7">
        <f t="shared" si="4"/>
        <v>23</v>
      </c>
      <c r="L52" s="7">
        <f t="shared" si="4"/>
        <v>23</v>
      </c>
      <c r="M52" s="7">
        <f t="shared" si="4"/>
        <v>23</v>
      </c>
      <c r="N52" s="7">
        <f t="shared" si="4"/>
        <v>23</v>
      </c>
      <c r="O52" s="7">
        <f t="shared" si="4"/>
        <v>0</v>
      </c>
      <c r="P52" s="7">
        <f t="shared" si="4"/>
        <v>0</v>
      </c>
      <c r="Q52" s="12">
        <f t="shared" si="4"/>
        <v>28</v>
      </c>
    </row>
    <row r="53" spans="3:17" ht="15.75" customHeight="1" x14ac:dyDescent="0.35">
      <c r="C53" s="73"/>
      <c r="D53" s="74"/>
      <c r="E53" s="3"/>
      <c r="H53" s="92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>
        <f t="shared" si="5"/>
        <v>1</v>
      </c>
      <c r="O53" s="14" t="e">
        <f t="shared" si="5"/>
        <v>#DIV/0!</v>
      </c>
      <c r="P53" s="14" t="e">
        <f t="shared" si="5"/>
        <v>#DIV/0!</v>
      </c>
      <c r="Q53" s="15">
        <f t="shared" si="5"/>
        <v>0.32142857142857145</v>
      </c>
    </row>
    <row r="54" spans="3:17" ht="15.75" customHeight="1" x14ac:dyDescent="0.35">
      <c r="C54" s="73"/>
      <c r="D54" s="74"/>
      <c r="E54" s="3"/>
      <c r="H54" s="92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 t="e">
        <f t="shared" si="6"/>
        <v>#DIV/0!</v>
      </c>
      <c r="P54" s="14" t="e">
        <f t="shared" si="6"/>
        <v>#DIV/0!</v>
      </c>
      <c r="Q54" s="15">
        <f t="shared" si="6"/>
        <v>0.6785714285714286</v>
      </c>
    </row>
    <row r="55" spans="3:17" ht="15.75" customHeight="1" x14ac:dyDescent="0.35">
      <c r="C55" s="73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3"/>
      <c r="K58" s="94"/>
      <c r="L58" s="94"/>
      <c r="M58" s="94"/>
      <c r="N58" s="94"/>
      <c r="O58" s="94"/>
      <c r="P58" s="94"/>
    </row>
    <row r="59" spans="3:17" ht="15.75" customHeight="1" x14ac:dyDescent="0.35">
      <c r="J59" s="90" t="s">
        <v>23</v>
      </c>
      <c r="K59" s="91"/>
      <c r="L59" s="91"/>
      <c r="M59" s="91"/>
      <c r="N59" s="91"/>
      <c r="O59" s="91"/>
      <c r="P59" s="91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2">
    <mergeCell ref="K6:P6"/>
    <mergeCell ref="I6:J6"/>
    <mergeCell ref="D6:G6"/>
    <mergeCell ref="D8:I8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9:I9"/>
    <mergeCell ref="D10:I10"/>
    <mergeCell ref="D27:I27"/>
    <mergeCell ref="D11:I11"/>
    <mergeCell ref="D13:I13"/>
    <mergeCell ref="D31:I31"/>
    <mergeCell ref="D44:I44"/>
    <mergeCell ref="D45:I45"/>
    <mergeCell ref="D35:I35"/>
    <mergeCell ref="D37:I37"/>
    <mergeCell ref="C51:D51"/>
    <mergeCell ref="C52:E52"/>
    <mergeCell ref="H51:I51"/>
    <mergeCell ref="H52:I52"/>
    <mergeCell ref="C50:D50"/>
    <mergeCell ref="H50:I50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7.08984375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7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98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99" t="s">
        <v>178</v>
      </c>
      <c r="E4" s="94"/>
      <c r="F4" s="94"/>
      <c r="G4" s="94"/>
      <c r="I4" t="s">
        <v>3</v>
      </c>
      <c r="J4" s="96" t="s">
        <v>179</v>
      </c>
      <c r="K4" s="94"/>
      <c r="M4" t="s">
        <v>4</v>
      </c>
      <c r="N4" s="100">
        <v>45448</v>
      </c>
      <c r="O4" s="9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6" t="s">
        <v>176</v>
      </c>
      <c r="E6" s="94"/>
      <c r="F6" s="94"/>
      <c r="G6" s="94"/>
      <c r="I6" s="73" t="s">
        <v>6</v>
      </c>
      <c r="J6" s="74"/>
      <c r="K6" s="95" t="s">
        <v>26</v>
      </c>
      <c r="L6" s="94"/>
      <c r="M6" s="94"/>
      <c r="N6" s="94"/>
      <c r="O6" s="94"/>
      <c r="P6" s="9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0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168</v>
      </c>
      <c r="D9" s="106" t="s">
        <v>169</v>
      </c>
      <c r="E9" s="116"/>
      <c r="F9" s="116"/>
      <c r="G9" s="116"/>
      <c r="H9" s="116"/>
      <c r="I9" s="117"/>
      <c r="J9" s="7">
        <v>75</v>
      </c>
      <c r="K9" s="70" t="s">
        <v>181</v>
      </c>
      <c r="L9" s="70" t="s">
        <v>181</v>
      </c>
      <c r="M9" s="7">
        <v>70</v>
      </c>
      <c r="N9" s="70" t="s">
        <v>181</v>
      </c>
      <c r="O9" s="7"/>
      <c r="P9" s="7"/>
      <c r="Q9" s="10">
        <f>SUM(J9:P9)/7</f>
        <v>20.714285714285715</v>
      </c>
    </row>
    <row r="10" spans="2:18" ht="14.5" x14ac:dyDescent="0.35">
      <c r="B10" s="9">
        <f t="shared" ref="B10:B48" si="0">B9+1</f>
        <v>2</v>
      </c>
      <c r="C10" s="20" t="s">
        <v>74</v>
      </c>
      <c r="D10" s="106" t="s">
        <v>91</v>
      </c>
      <c r="E10" s="107"/>
      <c r="F10" s="107"/>
      <c r="G10" s="107"/>
      <c r="H10" s="107"/>
      <c r="I10" s="108"/>
      <c r="J10" s="7">
        <v>98</v>
      </c>
      <c r="K10" s="7">
        <v>98</v>
      </c>
      <c r="L10" s="7">
        <v>97</v>
      </c>
      <c r="M10" s="7">
        <v>100</v>
      </c>
      <c r="N10" s="7">
        <v>96</v>
      </c>
      <c r="O10" s="7"/>
      <c r="P10" s="7"/>
      <c r="Q10" s="10">
        <f t="shared" ref="Q10:Q27" si="1">SUM(J10:P10)/7</f>
        <v>69.857142857142861</v>
      </c>
    </row>
    <row r="11" spans="2:18" ht="14.5" x14ac:dyDescent="0.35">
      <c r="B11" s="9">
        <f t="shared" si="0"/>
        <v>3</v>
      </c>
      <c r="C11" s="20" t="s">
        <v>75</v>
      </c>
      <c r="D11" s="106" t="s">
        <v>92</v>
      </c>
      <c r="E11" s="107"/>
      <c r="F11" s="107"/>
      <c r="G11" s="107"/>
      <c r="H11" s="107"/>
      <c r="I11" s="108"/>
      <c r="J11" s="7">
        <v>98</v>
      </c>
      <c r="K11" s="7">
        <v>100</v>
      </c>
      <c r="L11" s="7">
        <v>100</v>
      </c>
      <c r="M11" s="7">
        <v>100</v>
      </c>
      <c r="N11" s="7">
        <v>100</v>
      </c>
      <c r="O11" s="7"/>
      <c r="P11" s="7"/>
      <c r="Q11" s="10">
        <f t="shared" si="1"/>
        <v>71.142857142857139</v>
      </c>
    </row>
    <row r="12" spans="2:18" ht="14.5" x14ac:dyDescent="0.35">
      <c r="B12" s="9">
        <f t="shared" si="0"/>
        <v>4</v>
      </c>
      <c r="C12" s="20" t="s">
        <v>76</v>
      </c>
      <c r="D12" s="106" t="s">
        <v>93</v>
      </c>
      <c r="E12" s="107"/>
      <c r="F12" s="107"/>
      <c r="G12" s="107"/>
      <c r="H12" s="107"/>
      <c r="I12" s="108"/>
      <c r="J12" s="7">
        <v>94</v>
      </c>
      <c r="K12" s="70" t="s">
        <v>181</v>
      </c>
      <c r="L12" s="7">
        <v>98</v>
      </c>
      <c r="M12" s="7">
        <v>95</v>
      </c>
      <c r="N12" s="7">
        <v>93</v>
      </c>
      <c r="O12" s="7"/>
      <c r="P12" s="7"/>
      <c r="Q12" s="10">
        <f t="shared" si="1"/>
        <v>54.285714285714285</v>
      </c>
    </row>
    <row r="13" spans="2:18" ht="14.5" x14ac:dyDescent="0.35">
      <c r="B13" s="9">
        <f t="shared" si="0"/>
        <v>5</v>
      </c>
      <c r="C13" s="20" t="s">
        <v>77</v>
      </c>
      <c r="D13" s="106" t="s">
        <v>94</v>
      </c>
      <c r="E13" s="107"/>
      <c r="F13" s="107"/>
      <c r="G13" s="107"/>
      <c r="H13" s="107"/>
      <c r="I13" s="108"/>
      <c r="J13" s="7">
        <v>98</v>
      </c>
      <c r="K13" s="7">
        <v>100</v>
      </c>
      <c r="L13" s="7">
        <v>100</v>
      </c>
      <c r="M13" s="7">
        <v>100</v>
      </c>
      <c r="N13" s="7">
        <v>100</v>
      </c>
      <c r="O13" s="7"/>
      <c r="P13" s="7"/>
      <c r="Q13" s="10">
        <f t="shared" si="1"/>
        <v>71.142857142857139</v>
      </c>
    </row>
    <row r="14" spans="2:18" ht="14.5" x14ac:dyDescent="0.35">
      <c r="B14" s="9">
        <f t="shared" si="0"/>
        <v>6</v>
      </c>
      <c r="C14" s="20" t="s">
        <v>78</v>
      </c>
      <c r="D14" s="106" t="s">
        <v>95</v>
      </c>
      <c r="E14" s="107"/>
      <c r="F14" s="107"/>
      <c r="G14" s="107"/>
      <c r="H14" s="107"/>
      <c r="I14" s="108"/>
      <c r="J14" s="7">
        <v>98</v>
      </c>
      <c r="K14" s="7">
        <v>100</v>
      </c>
      <c r="L14" s="7">
        <v>100</v>
      </c>
      <c r="M14" s="7">
        <v>100</v>
      </c>
      <c r="N14" s="7">
        <v>100</v>
      </c>
      <c r="O14" s="7"/>
      <c r="P14" s="7"/>
      <c r="Q14" s="10">
        <f t="shared" si="1"/>
        <v>71.142857142857139</v>
      </c>
    </row>
    <row r="15" spans="2:18" ht="14.5" x14ac:dyDescent="0.35">
      <c r="B15" s="9">
        <f t="shared" si="0"/>
        <v>7</v>
      </c>
      <c r="C15" s="20" t="s">
        <v>79</v>
      </c>
      <c r="D15" s="106" t="s">
        <v>96</v>
      </c>
      <c r="E15" s="107"/>
      <c r="F15" s="107"/>
      <c r="G15" s="107"/>
      <c r="H15" s="107"/>
      <c r="I15" s="108"/>
      <c r="J15" s="70" t="s">
        <v>181</v>
      </c>
      <c r="K15" s="7">
        <v>96</v>
      </c>
      <c r="L15" s="70" t="s">
        <v>181</v>
      </c>
      <c r="M15" s="7">
        <v>95</v>
      </c>
      <c r="N15" s="70" t="s">
        <v>181</v>
      </c>
      <c r="O15" s="7"/>
      <c r="P15" s="7"/>
      <c r="Q15" s="10">
        <f t="shared" si="1"/>
        <v>27.285714285714285</v>
      </c>
    </row>
    <row r="16" spans="2:18" ht="14.5" x14ac:dyDescent="0.35">
      <c r="B16" s="9">
        <f t="shared" si="0"/>
        <v>8</v>
      </c>
      <c r="C16" s="20" t="s">
        <v>80</v>
      </c>
      <c r="D16" s="106" t="s">
        <v>97</v>
      </c>
      <c r="E16" s="107"/>
      <c r="F16" s="107"/>
      <c r="G16" s="107"/>
      <c r="H16" s="107"/>
      <c r="I16" s="108"/>
      <c r="J16" s="7">
        <v>98</v>
      </c>
      <c r="K16" s="7">
        <v>100</v>
      </c>
      <c r="L16" s="7">
        <v>100</v>
      </c>
      <c r="M16" s="7">
        <v>100</v>
      </c>
      <c r="N16" s="7">
        <v>100</v>
      </c>
      <c r="O16" s="7"/>
      <c r="P16" s="7"/>
      <c r="Q16" s="10">
        <f t="shared" si="1"/>
        <v>71.142857142857139</v>
      </c>
    </row>
    <row r="17" spans="2:17" ht="14.5" x14ac:dyDescent="0.35">
      <c r="B17" s="9">
        <f t="shared" si="0"/>
        <v>9</v>
      </c>
      <c r="C17" s="20" t="s">
        <v>81</v>
      </c>
      <c r="D17" s="106" t="s">
        <v>98</v>
      </c>
      <c r="E17" s="107"/>
      <c r="F17" s="107"/>
      <c r="G17" s="107"/>
      <c r="H17" s="107"/>
      <c r="I17" s="108"/>
      <c r="J17" s="7">
        <v>98</v>
      </c>
      <c r="K17" s="7">
        <v>100</v>
      </c>
      <c r="L17" s="7">
        <v>100</v>
      </c>
      <c r="M17" s="7">
        <v>100</v>
      </c>
      <c r="N17" s="7">
        <v>100</v>
      </c>
      <c r="O17" s="7"/>
      <c r="P17" s="7"/>
      <c r="Q17" s="10">
        <f t="shared" si="1"/>
        <v>71.142857142857139</v>
      </c>
    </row>
    <row r="18" spans="2:17" ht="14.5" x14ac:dyDescent="0.35">
      <c r="B18" s="9">
        <f t="shared" si="0"/>
        <v>10</v>
      </c>
      <c r="C18" s="20" t="s">
        <v>82</v>
      </c>
      <c r="D18" s="106" t="s">
        <v>99</v>
      </c>
      <c r="E18" s="107"/>
      <c r="F18" s="107"/>
      <c r="G18" s="107"/>
      <c r="H18" s="107"/>
      <c r="I18" s="108"/>
      <c r="J18" s="7">
        <v>98</v>
      </c>
      <c r="K18" s="7">
        <v>98</v>
      </c>
      <c r="L18" s="7">
        <v>97</v>
      </c>
      <c r="M18" s="7">
        <v>100</v>
      </c>
      <c r="N18" s="7">
        <v>100</v>
      </c>
      <c r="O18" s="7"/>
      <c r="P18" s="7"/>
      <c r="Q18" s="10">
        <f t="shared" si="1"/>
        <v>70.428571428571431</v>
      </c>
    </row>
    <row r="19" spans="2:17" ht="14.5" x14ac:dyDescent="0.35">
      <c r="B19" s="9">
        <f t="shared" si="0"/>
        <v>11</v>
      </c>
      <c r="C19" s="20" t="s">
        <v>83</v>
      </c>
      <c r="D19" s="106" t="s">
        <v>100</v>
      </c>
      <c r="E19" s="107"/>
      <c r="F19" s="107"/>
      <c r="G19" s="107"/>
      <c r="H19" s="107"/>
      <c r="I19" s="108"/>
      <c r="J19" s="7">
        <v>98</v>
      </c>
      <c r="K19" s="7">
        <v>98</v>
      </c>
      <c r="L19" s="7">
        <v>96</v>
      </c>
      <c r="M19" s="7">
        <v>100</v>
      </c>
      <c r="N19" s="7">
        <v>100</v>
      </c>
      <c r="O19" s="7"/>
      <c r="P19" s="7"/>
      <c r="Q19" s="10">
        <f t="shared" si="1"/>
        <v>70.285714285714292</v>
      </c>
    </row>
    <row r="20" spans="2:17" ht="14.5" x14ac:dyDescent="0.35">
      <c r="B20" s="9">
        <f t="shared" si="0"/>
        <v>12</v>
      </c>
      <c r="C20" s="20" t="s">
        <v>84</v>
      </c>
      <c r="D20" s="106" t="s">
        <v>101</v>
      </c>
      <c r="E20" s="107"/>
      <c r="F20" s="107"/>
      <c r="G20" s="107"/>
      <c r="H20" s="107"/>
      <c r="I20" s="108"/>
      <c r="J20" s="70">
        <v>81</v>
      </c>
      <c r="K20" s="70" t="s">
        <v>181</v>
      </c>
      <c r="L20" s="7">
        <v>98</v>
      </c>
      <c r="M20" s="7">
        <v>95</v>
      </c>
      <c r="N20" s="7">
        <v>93</v>
      </c>
      <c r="O20" s="7"/>
      <c r="P20" s="7"/>
      <c r="Q20" s="10">
        <f t="shared" si="1"/>
        <v>52.428571428571431</v>
      </c>
    </row>
    <row r="21" spans="2:17" ht="15.75" customHeight="1" x14ac:dyDescent="0.35">
      <c r="B21" s="9">
        <f t="shared" si="0"/>
        <v>13</v>
      </c>
      <c r="C21" s="20" t="s">
        <v>85</v>
      </c>
      <c r="D21" s="109" t="s">
        <v>102</v>
      </c>
      <c r="E21" s="110"/>
      <c r="F21" s="110"/>
      <c r="G21" s="110"/>
      <c r="H21" s="110"/>
      <c r="I21" s="111"/>
      <c r="J21" s="70" t="s">
        <v>181</v>
      </c>
      <c r="K21" s="70" t="s">
        <v>181</v>
      </c>
      <c r="L21" s="7">
        <v>78</v>
      </c>
      <c r="M21" s="7">
        <v>95</v>
      </c>
      <c r="N21" s="70" t="s">
        <v>181</v>
      </c>
      <c r="O21" s="7"/>
      <c r="P21" s="7"/>
      <c r="Q21" s="10">
        <f t="shared" si="1"/>
        <v>24.714285714285715</v>
      </c>
    </row>
    <row r="22" spans="2:17" ht="15.75" customHeight="1" x14ac:dyDescent="0.35">
      <c r="B22" s="9">
        <f t="shared" si="0"/>
        <v>14</v>
      </c>
      <c r="C22" s="20" t="s">
        <v>86</v>
      </c>
      <c r="D22" s="81" t="s">
        <v>103</v>
      </c>
      <c r="E22" s="82"/>
      <c r="F22" s="82"/>
      <c r="G22" s="82"/>
      <c r="H22" s="82"/>
      <c r="I22" s="112"/>
      <c r="J22" s="7">
        <v>98</v>
      </c>
      <c r="K22" s="7">
        <v>100</v>
      </c>
      <c r="L22" s="7">
        <v>100</v>
      </c>
      <c r="M22" s="7">
        <v>100</v>
      </c>
      <c r="N22" s="7">
        <v>100</v>
      </c>
      <c r="O22" s="7"/>
      <c r="P22" s="7"/>
      <c r="Q22" s="10">
        <f t="shared" si="1"/>
        <v>71.142857142857139</v>
      </c>
    </row>
    <row r="23" spans="2:17" ht="15.75" customHeight="1" x14ac:dyDescent="0.35">
      <c r="B23" s="21">
        <f t="shared" si="0"/>
        <v>15</v>
      </c>
      <c r="C23" s="20" t="s">
        <v>87</v>
      </c>
      <c r="D23" s="81" t="s">
        <v>104</v>
      </c>
      <c r="E23" s="82"/>
      <c r="F23" s="82"/>
      <c r="G23" s="82"/>
      <c r="H23" s="82"/>
      <c r="I23" s="83"/>
      <c r="J23" s="23">
        <v>96</v>
      </c>
      <c r="K23" s="70" t="s">
        <v>181</v>
      </c>
      <c r="L23" s="7">
        <v>78</v>
      </c>
      <c r="M23" s="7">
        <v>95</v>
      </c>
      <c r="N23" s="7">
        <v>73</v>
      </c>
      <c r="O23" s="7"/>
      <c r="P23" s="7"/>
      <c r="Q23" s="10">
        <f t="shared" si="1"/>
        <v>48.857142857142854</v>
      </c>
    </row>
    <row r="24" spans="2:17" ht="15.75" customHeight="1" x14ac:dyDescent="0.35">
      <c r="B24" s="21">
        <f t="shared" si="0"/>
        <v>16</v>
      </c>
      <c r="C24" s="20" t="s">
        <v>88</v>
      </c>
      <c r="D24" s="45" t="s">
        <v>105</v>
      </c>
      <c r="E24" s="32"/>
      <c r="F24" s="32"/>
      <c r="G24" s="32"/>
      <c r="H24" s="32"/>
      <c r="I24" s="33"/>
      <c r="J24" s="71" t="s">
        <v>181</v>
      </c>
      <c r="K24" s="70" t="s">
        <v>181</v>
      </c>
      <c r="L24" s="70" t="s">
        <v>181</v>
      </c>
      <c r="M24" s="70" t="s">
        <v>181</v>
      </c>
      <c r="N24" s="70" t="s">
        <v>181</v>
      </c>
      <c r="O24" s="7"/>
      <c r="P24" s="7"/>
      <c r="Q24" s="10">
        <f t="shared" si="1"/>
        <v>0</v>
      </c>
    </row>
    <row r="25" spans="2:17" ht="15.75" customHeight="1" x14ac:dyDescent="0.35">
      <c r="B25" s="21">
        <f t="shared" si="0"/>
        <v>17</v>
      </c>
      <c r="C25" s="20" t="s">
        <v>89</v>
      </c>
      <c r="D25" s="81" t="s">
        <v>106</v>
      </c>
      <c r="E25" s="82"/>
      <c r="F25" s="82"/>
      <c r="G25" s="82"/>
      <c r="H25" s="82"/>
      <c r="I25" s="83"/>
      <c r="J25" s="23">
        <v>98</v>
      </c>
      <c r="K25" s="7">
        <v>100</v>
      </c>
      <c r="L25" s="7">
        <v>80</v>
      </c>
      <c r="M25" s="7">
        <v>100</v>
      </c>
      <c r="N25" s="7">
        <v>78</v>
      </c>
      <c r="O25" s="7"/>
      <c r="P25" s="7"/>
      <c r="Q25" s="10">
        <f t="shared" si="1"/>
        <v>65.142857142857139</v>
      </c>
    </row>
    <row r="26" spans="2:17" ht="15.75" customHeight="1" x14ac:dyDescent="0.35">
      <c r="B26" s="21">
        <f t="shared" si="0"/>
        <v>18</v>
      </c>
      <c r="C26" s="20" t="s">
        <v>90</v>
      </c>
      <c r="D26" s="113" t="s">
        <v>107</v>
      </c>
      <c r="E26" s="114"/>
      <c r="F26" s="114"/>
      <c r="G26" s="114"/>
      <c r="H26" s="114"/>
      <c r="I26" s="114"/>
      <c r="J26" s="23">
        <v>95</v>
      </c>
      <c r="K26" s="70" t="s">
        <v>181</v>
      </c>
      <c r="L26" s="70" t="s">
        <v>181</v>
      </c>
      <c r="M26" s="7">
        <v>95</v>
      </c>
      <c r="N26" s="70" t="s">
        <v>181</v>
      </c>
      <c r="O26" s="7"/>
      <c r="P26" s="7"/>
      <c r="Q26" s="10">
        <f t="shared" si="1"/>
        <v>27.142857142857142</v>
      </c>
    </row>
    <row r="27" spans="2:17" ht="15.75" customHeight="1" x14ac:dyDescent="0.35">
      <c r="B27" s="21"/>
      <c r="C27" s="20"/>
      <c r="D27" s="113"/>
      <c r="E27" s="114"/>
      <c r="F27" s="114"/>
      <c r="G27" s="114"/>
      <c r="H27" s="114"/>
      <c r="I27" s="114"/>
      <c r="J27" s="23"/>
      <c r="K27" s="7"/>
      <c r="L27" s="7"/>
      <c r="M27" s="7"/>
      <c r="N27" s="7"/>
      <c r="O27" s="7"/>
      <c r="P27" s="7"/>
      <c r="Q27" s="10">
        <f t="shared" si="1"/>
        <v>0</v>
      </c>
    </row>
    <row r="28" spans="2:17" ht="15.75" customHeight="1" x14ac:dyDescent="0.35">
      <c r="B28" s="21">
        <f t="shared" si="0"/>
        <v>1</v>
      </c>
      <c r="C28" s="25"/>
      <c r="D28" s="78"/>
      <c r="E28" s="79"/>
      <c r="F28" s="79"/>
      <c r="G28" s="79"/>
      <c r="H28" s="79"/>
      <c r="I28" s="79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</v>
      </c>
      <c r="C29" s="25"/>
      <c r="D29" s="115"/>
      <c r="E29" s="82"/>
      <c r="F29" s="82"/>
      <c r="G29" s="82"/>
      <c r="H29" s="82"/>
      <c r="I29" s="83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3</v>
      </c>
      <c r="C30" s="25"/>
      <c r="D30" s="78"/>
      <c r="E30" s="79"/>
      <c r="F30" s="79"/>
      <c r="G30" s="79"/>
      <c r="H30" s="79"/>
      <c r="I30" s="79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4</v>
      </c>
      <c r="C31" s="25"/>
      <c r="D31" s="78"/>
      <c r="E31" s="79"/>
      <c r="F31" s="79"/>
      <c r="G31" s="79"/>
      <c r="H31" s="79"/>
      <c r="I31" s="79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5</v>
      </c>
      <c r="C32" s="24"/>
      <c r="D32" s="101"/>
      <c r="E32" s="91"/>
      <c r="F32" s="91"/>
      <c r="G32" s="91"/>
      <c r="H32" s="91"/>
      <c r="I32" s="102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6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7</v>
      </c>
      <c r="C34" s="25"/>
      <c r="D34" s="103"/>
      <c r="E34" s="104"/>
      <c r="F34" s="104"/>
      <c r="G34" s="104"/>
      <c r="H34" s="104"/>
      <c r="I34" s="105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8</v>
      </c>
      <c r="C35" s="25"/>
      <c r="D35" s="78"/>
      <c r="E35" s="79"/>
      <c r="F35" s="79"/>
      <c r="G35" s="79"/>
      <c r="H35" s="79"/>
      <c r="I35" s="79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9</v>
      </c>
      <c r="C36" s="25"/>
      <c r="D36" s="78"/>
      <c r="E36" s="79"/>
      <c r="F36" s="79"/>
      <c r="G36" s="79"/>
      <c r="H36" s="79"/>
      <c r="I36" s="79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10</v>
      </c>
      <c r="C37" s="26"/>
      <c r="D37" s="84"/>
      <c r="E37" s="85"/>
      <c r="F37" s="85"/>
      <c r="G37" s="85"/>
      <c r="H37" s="85"/>
      <c r="I37" s="86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11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12</v>
      </c>
      <c r="C39" s="30"/>
      <c r="D39" s="75"/>
      <c r="E39" s="76"/>
      <c r="F39" s="76"/>
      <c r="G39" s="76"/>
      <c r="H39" s="76"/>
      <c r="I39" s="77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13</v>
      </c>
      <c r="C40" s="9"/>
      <c r="D40" s="75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14</v>
      </c>
      <c r="C41" s="9"/>
      <c r="D41" s="75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15</v>
      </c>
      <c r="C42" s="9"/>
      <c r="D42" s="75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16</v>
      </c>
      <c r="C43" s="9"/>
      <c r="D43" s="75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17</v>
      </c>
      <c r="C44" s="9"/>
      <c r="D44" s="75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18</v>
      </c>
      <c r="C45" s="11"/>
      <c r="D45" s="75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19</v>
      </c>
      <c r="C46" s="11"/>
      <c r="D46" s="75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20</v>
      </c>
      <c r="C47" s="11"/>
      <c r="D47" s="75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21</v>
      </c>
      <c r="C48" s="11"/>
      <c r="D48" s="75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3"/>
      <c r="D49" s="74"/>
      <c r="E49" s="3"/>
    </row>
    <row r="50" spans="3:17" ht="15.75" customHeight="1" x14ac:dyDescent="0.35">
      <c r="C50" s="73"/>
      <c r="D50" s="74"/>
      <c r="E50" s="3"/>
      <c r="H50" s="80" t="s">
        <v>18</v>
      </c>
      <c r="I50" s="77"/>
      <c r="J50" s="7">
        <f t="shared" ref="J50:Q50" si="2">COUNTIF(J9:J48,"&gt;=70")</f>
        <v>15</v>
      </c>
      <c r="K50" s="7">
        <f t="shared" si="2"/>
        <v>11</v>
      </c>
      <c r="L50" s="7">
        <f t="shared" si="2"/>
        <v>14</v>
      </c>
      <c r="M50" s="7">
        <f t="shared" si="2"/>
        <v>17</v>
      </c>
      <c r="N50" s="7">
        <f t="shared" si="2"/>
        <v>13</v>
      </c>
      <c r="O50" s="7">
        <f t="shared" si="2"/>
        <v>0</v>
      </c>
      <c r="P50" s="7">
        <f t="shared" si="2"/>
        <v>0</v>
      </c>
      <c r="Q50" s="12">
        <f t="shared" si="2"/>
        <v>8</v>
      </c>
    </row>
    <row r="51" spans="3:17" ht="15.75" customHeight="1" x14ac:dyDescent="0.35">
      <c r="C51" s="73"/>
      <c r="D51" s="74"/>
      <c r="E51" s="2"/>
      <c r="H51" s="80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11</v>
      </c>
    </row>
    <row r="52" spans="3:17" ht="15.75" customHeight="1" x14ac:dyDescent="0.35">
      <c r="C52" s="73"/>
      <c r="D52" s="74"/>
      <c r="E52" s="74"/>
      <c r="H52" s="80" t="s">
        <v>20</v>
      </c>
      <c r="I52" s="77"/>
      <c r="J52" s="7">
        <f t="shared" ref="J52:Q52" si="4">COUNT(J9:J48)</f>
        <v>15</v>
      </c>
      <c r="K52" s="7">
        <f t="shared" si="4"/>
        <v>11</v>
      </c>
      <c r="L52" s="7">
        <f t="shared" si="4"/>
        <v>14</v>
      </c>
      <c r="M52" s="7">
        <f t="shared" si="4"/>
        <v>17</v>
      </c>
      <c r="N52" s="7">
        <f t="shared" si="4"/>
        <v>13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73"/>
      <c r="D53" s="74"/>
      <c r="E53" s="3"/>
      <c r="H53" s="92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>
        <f t="shared" si="5"/>
        <v>1</v>
      </c>
      <c r="O53" s="14" t="e">
        <f t="shared" si="5"/>
        <v>#DIV/0!</v>
      </c>
      <c r="P53" s="14" t="e">
        <f t="shared" si="5"/>
        <v>#DIV/0!</v>
      </c>
      <c r="Q53" s="15">
        <f t="shared" si="5"/>
        <v>0.42105263157894735</v>
      </c>
    </row>
    <row r="54" spans="3:17" ht="15.75" customHeight="1" x14ac:dyDescent="0.35">
      <c r="C54" s="73"/>
      <c r="D54" s="74"/>
      <c r="E54" s="3"/>
      <c r="H54" s="92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 t="e">
        <f t="shared" si="6"/>
        <v>#DIV/0!</v>
      </c>
      <c r="P54" s="14" t="e">
        <f t="shared" si="6"/>
        <v>#DIV/0!</v>
      </c>
      <c r="Q54" s="15">
        <f t="shared" si="6"/>
        <v>0.57894736842105265</v>
      </c>
    </row>
    <row r="55" spans="3:17" ht="15.75" customHeight="1" x14ac:dyDescent="0.35">
      <c r="C55" s="73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3"/>
      <c r="K58" s="94"/>
      <c r="L58" s="94"/>
      <c r="M58" s="94"/>
      <c r="N58" s="94"/>
      <c r="O58" s="94"/>
      <c r="P58" s="94"/>
    </row>
    <row r="59" spans="3:17" ht="15.75" customHeight="1" x14ac:dyDescent="0.35">
      <c r="J59" s="90" t="s">
        <v>23</v>
      </c>
      <c r="K59" s="91"/>
      <c r="L59" s="91"/>
      <c r="M59" s="91"/>
      <c r="N59" s="91"/>
      <c r="O59" s="91"/>
      <c r="P59" s="91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7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98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99" t="s">
        <v>174</v>
      </c>
      <c r="E4" s="94"/>
      <c r="F4" s="94"/>
      <c r="G4" s="94"/>
      <c r="I4" t="s">
        <v>3</v>
      </c>
      <c r="J4" s="96" t="s">
        <v>175</v>
      </c>
      <c r="K4" s="94"/>
      <c r="M4" t="s">
        <v>4</v>
      </c>
      <c r="N4" s="100">
        <v>45448</v>
      </c>
      <c r="O4" s="9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6" t="s">
        <v>176</v>
      </c>
      <c r="E6" s="94"/>
      <c r="F6" s="94"/>
      <c r="G6" s="94"/>
      <c r="I6" s="73" t="s">
        <v>6</v>
      </c>
      <c r="J6" s="74"/>
      <c r="K6" s="95" t="s">
        <v>26</v>
      </c>
      <c r="L6" s="94"/>
      <c r="M6" s="94"/>
      <c r="N6" s="94"/>
      <c r="O6" s="94"/>
      <c r="P6" s="9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0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7" t="s">
        <v>137</v>
      </c>
      <c r="E9" s="76"/>
      <c r="F9" s="76"/>
      <c r="G9" s="76"/>
      <c r="H9" s="76"/>
      <c r="I9" s="77"/>
      <c r="J9" s="7">
        <v>98</v>
      </c>
      <c r="K9" s="7">
        <v>97</v>
      </c>
      <c r="L9" s="7">
        <v>100</v>
      </c>
      <c r="M9" s="7"/>
      <c r="N9" s="7"/>
      <c r="O9" s="7"/>
      <c r="P9" s="7"/>
      <c r="Q9" s="10">
        <f>SUM(J9:P9)/7</f>
        <v>42.142857142857146</v>
      </c>
    </row>
    <row r="10" spans="2:18" ht="14.5" x14ac:dyDescent="0.35">
      <c r="B10" s="9">
        <f t="shared" ref="B10:B48" si="0">B9+1</f>
        <v>2</v>
      </c>
      <c r="C10" s="20" t="s">
        <v>136</v>
      </c>
      <c r="D10" s="87" t="s">
        <v>138</v>
      </c>
      <c r="E10" s="76"/>
      <c r="F10" s="76"/>
      <c r="G10" s="76"/>
      <c r="H10" s="76"/>
      <c r="I10" s="77"/>
      <c r="J10" s="7">
        <v>87</v>
      </c>
      <c r="K10" s="7">
        <v>96</v>
      </c>
      <c r="L10" s="7">
        <v>96</v>
      </c>
      <c r="M10" s="7"/>
      <c r="N10" s="7"/>
      <c r="O10" s="7"/>
      <c r="P10" s="7"/>
      <c r="Q10" s="10">
        <f t="shared" ref="Q10:Q41" si="1">SUM(J10:P10)/7</f>
        <v>39.857142857142854</v>
      </c>
    </row>
    <row r="11" spans="2:18" ht="14.5" x14ac:dyDescent="0.35">
      <c r="B11" s="9">
        <f t="shared" si="0"/>
        <v>3</v>
      </c>
      <c r="C11" s="20" t="s">
        <v>109</v>
      </c>
      <c r="D11" s="87" t="s">
        <v>139</v>
      </c>
      <c r="E11" s="76"/>
      <c r="F11" s="76"/>
      <c r="G11" s="76"/>
      <c r="H11" s="76"/>
      <c r="I11" s="77"/>
      <c r="J11" s="7">
        <v>93</v>
      </c>
      <c r="K11" s="7">
        <v>85</v>
      </c>
      <c r="L11" s="7">
        <v>92</v>
      </c>
      <c r="M11" s="7"/>
      <c r="N11" s="7"/>
      <c r="O11" s="7"/>
      <c r="P11" s="7"/>
      <c r="Q11" s="10">
        <f t="shared" si="1"/>
        <v>38.571428571428569</v>
      </c>
    </row>
    <row r="12" spans="2:18" ht="14.5" x14ac:dyDescent="0.35">
      <c r="B12" s="9">
        <f t="shared" si="0"/>
        <v>4</v>
      </c>
      <c r="C12" s="20" t="s">
        <v>110</v>
      </c>
      <c r="D12" s="87" t="s">
        <v>140</v>
      </c>
      <c r="E12" s="76"/>
      <c r="F12" s="76"/>
      <c r="G12" s="76"/>
      <c r="H12" s="76"/>
      <c r="I12" s="77"/>
      <c r="J12" s="7">
        <v>100</v>
      </c>
      <c r="K12" s="7">
        <v>98</v>
      </c>
      <c r="L12" s="7">
        <v>100</v>
      </c>
      <c r="M12" s="7"/>
      <c r="N12" s="7"/>
      <c r="O12" s="7"/>
      <c r="P12" s="7"/>
      <c r="Q12" s="10">
        <f t="shared" si="1"/>
        <v>42.571428571428569</v>
      </c>
    </row>
    <row r="13" spans="2:18" ht="14.5" x14ac:dyDescent="0.35">
      <c r="B13" s="9">
        <f t="shared" si="0"/>
        <v>5</v>
      </c>
      <c r="C13" s="20" t="s">
        <v>111</v>
      </c>
      <c r="D13" s="87" t="s">
        <v>141</v>
      </c>
      <c r="E13" s="76"/>
      <c r="F13" s="76"/>
      <c r="G13" s="76"/>
      <c r="H13" s="76"/>
      <c r="I13" s="77"/>
      <c r="J13" s="7">
        <v>78</v>
      </c>
      <c r="K13" s="7">
        <v>75</v>
      </c>
      <c r="L13" s="7">
        <v>89</v>
      </c>
      <c r="M13" s="7"/>
      <c r="N13" s="7"/>
      <c r="O13" s="7"/>
      <c r="P13" s="7"/>
      <c r="Q13" s="10">
        <f t="shared" si="1"/>
        <v>34.571428571428569</v>
      </c>
    </row>
    <row r="14" spans="2:18" ht="14.5" x14ac:dyDescent="0.35">
      <c r="B14" s="9">
        <f t="shared" si="0"/>
        <v>6</v>
      </c>
      <c r="C14" s="20" t="s">
        <v>112</v>
      </c>
      <c r="D14" s="87" t="s">
        <v>142</v>
      </c>
      <c r="E14" s="76"/>
      <c r="F14" s="76"/>
      <c r="G14" s="76"/>
      <c r="H14" s="76"/>
      <c r="I14" s="77"/>
      <c r="J14" s="7">
        <v>87</v>
      </c>
      <c r="K14" s="7">
        <v>95</v>
      </c>
      <c r="L14" s="7">
        <v>96</v>
      </c>
      <c r="M14" s="7"/>
      <c r="N14" s="7"/>
      <c r="O14" s="7"/>
      <c r="P14" s="7"/>
      <c r="Q14" s="10">
        <f t="shared" si="1"/>
        <v>39.714285714285715</v>
      </c>
    </row>
    <row r="15" spans="2:18" ht="14.5" x14ac:dyDescent="0.35">
      <c r="B15" s="9">
        <f t="shared" si="0"/>
        <v>7</v>
      </c>
      <c r="C15" s="20" t="s">
        <v>113</v>
      </c>
      <c r="D15" s="87" t="s">
        <v>143</v>
      </c>
      <c r="E15" s="76"/>
      <c r="F15" s="76"/>
      <c r="G15" s="76"/>
      <c r="H15" s="76"/>
      <c r="I15" s="77"/>
      <c r="J15" s="7">
        <v>96</v>
      </c>
      <c r="K15" s="7">
        <v>93</v>
      </c>
      <c r="L15" s="7">
        <v>96</v>
      </c>
      <c r="M15" s="7"/>
      <c r="N15" s="7"/>
      <c r="O15" s="7"/>
      <c r="P15" s="7"/>
      <c r="Q15" s="10">
        <f t="shared" si="1"/>
        <v>40.714285714285715</v>
      </c>
    </row>
    <row r="16" spans="2:18" ht="14.5" x14ac:dyDescent="0.35">
      <c r="B16" s="9">
        <f t="shared" si="0"/>
        <v>8</v>
      </c>
      <c r="C16" s="20" t="s">
        <v>114</v>
      </c>
      <c r="D16" s="87" t="s">
        <v>144</v>
      </c>
      <c r="E16" s="76"/>
      <c r="F16" s="76"/>
      <c r="G16" s="76"/>
      <c r="H16" s="76"/>
      <c r="I16" s="77"/>
      <c r="J16" s="7">
        <v>87</v>
      </c>
      <c r="K16" s="7">
        <v>92</v>
      </c>
      <c r="L16" s="7">
        <v>86</v>
      </c>
      <c r="M16" s="7"/>
      <c r="N16" s="7"/>
      <c r="O16" s="7"/>
      <c r="P16" s="7"/>
      <c r="Q16" s="10">
        <f t="shared" si="1"/>
        <v>37.857142857142854</v>
      </c>
    </row>
    <row r="17" spans="2:17" ht="14.5" x14ac:dyDescent="0.35">
      <c r="B17" s="9">
        <f t="shared" si="0"/>
        <v>9</v>
      </c>
      <c r="C17" s="20" t="s">
        <v>115</v>
      </c>
      <c r="D17" s="87" t="s">
        <v>145</v>
      </c>
      <c r="E17" s="76"/>
      <c r="F17" s="76"/>
      <c r="G17" s="76"/>
      <c r="H17" s="76"/>
      <c r="I17" s="77"/>
      <c r="J17" s="7">
        <v>87</v>
      </c>
      <c r="K17" s="7">
        <v>95</v>
      </c>
      <c r="L17" s="7">
        <v>96</v>
      </c>
      <c r="M17" s="7"/>
      <c r="N17" s="7"/>
      <c r="O17" s="7"/>
      <c r="P17" s="7"/>
      <c r="Q17" s="10">
        <f t="shared" si="1"/>
        <v>39.714285714285715</v>
      </c>
    </row>
    <row r="18" spans="2:17" ht="14.5" x14ac:dyDescent="0.35">
      <c r="B18" s="9">
        <f t="shared" si="0"/>
        <v>10</v>
      </c>
      <c r="C18" s="20" t="s">
        <v>116</v>
      </c>
      <c r="D18" s="87" t="s">
        <v>146</v>
      </c>
      <c r="E18" s="76"/>
      <c r="F18" s="76"/>
      <c r="G18" s="76"/>
      <c r="H18" s="76"/>
      <c r="I18" s="77"/>
      <c r="J18" s="7">
        <v>95</v>
      </c>
      <c r="K18" s="7">
        <v>95</v>
      </c>
      <c r="L18" s="7">
        <v>88</v>
      </c>
      <c r="M18" s="7"/>
      <c r="N18" s="7"/>
      <c r="O18" s="7"/>
      <c r="P18" s="7"/>
      <c r="Q18" s="10">
        <f t="shared" si="1"/>
        <v>39.714285714285715</v>
      </c>
    </row>
    <row r="19" spans="2:17" ht="14.5" x14ac:dyDescent="0.35">
      <c r="B19" s="9">
        <f t="shared" si="0"/>
        <v>11</v>
      </c>
      <c r="C19" s="20" t="s">
        <v>117</v>
      </c>
      <c r="D19" s="87" t="s">
        <v>147</v>
      </c>
      <c r="E19" s="76"/>
      <c r="F19" s="76"/>
      <c r="G19" s="76"/>
      <c r="H19" s="76"/>
      <c r="I19" s="77"/>
      <c r="J19" s="7">
        <v>92</v>
      </c>
      <c r="K19" s="7">
        <v>96</v>
      </c>
      <c r="L19" s="7">
        <v>100</v>
      </c>
      <c r="M19" s="7"/>
      <c r="N19" s="7"/>
      <c r="O19" s="7"/>
      <c r="P19" s="7"/>
      <c r="Q19" s="10">
        <f t="shared" si="1"/>
        <v>41.142857142857146</v>
      </c>
    </row>
    <row r="20" spans="2:17" ht="14.5" x14ac:dyDescent="0.35">
      <c r="B20" s="9">
        <f t="shared" si="0"/>
        <v>12</v>
      </c>
      <c r="C20" s="20" t="s">
        <v>118</v>
      </c>
      <c r="D20" s="87" t="s">
        <v>148</v>
      </c>
      <c r="E20" s="76"/>
      <c r="F20" s="76"/>
      <c r="G20" s="76"/>
      <c r="H20" s="76"/>
      <c r="I20" s="77"/>
      <c r="J20" s="7">
        <v>94</v>
      </c>
      <c r="K20" s="7">
        <v>96</v>
      </c>
      <c r="L20" s="7">
        <v>100</v>
      </c>
      <c r="M20" s="7"/>
      <c r="N20" s="7"/>
      <c r="O20" s="7"/>
      <c r="P20" s="7"/>
      <c r="Q20" s="10">
        <f t="shared" si="1"/>
        <v>41.428571428571431</v>
      </c>
    </row>
    <row r="21" spans="2:17" ht="15.75" customHeight="1" x14ac:dyDescent="0.35">
      <c r="B21" s="9">
        <f t="shared" si="0"/>
        <v>13</v>
      </c>
      <c r="C21" s="24" t="s">
        <v>119</v>
      </c>
      <c r="D21" s="101" t="s">
        <v>149</v>
      </c>
      <c r="E21" s="91"/>
      <c r="F21" s="91"/>
      <c r="G21" s="91"/>
      <c r="H21" s="91"/>
      <c r="I21" s="102"/>
      <c r="J21" s="7">
        <v>92</v>
      </c>
      <c r="K21" s="7">
        <v>75</v>
      </c>
      <c r="L21" s="7">
        <v>82</v>
      </c>
      <c r="M21" s="7"/>
      <c r="N21" s="7"/>
      <c r="O21" s="7"/>
      <c r="P21" s="7"/>
      <c r="Q21" s="10">
        <f t="shared" si="1"/>
        <v>35.571428571428569</v>
      </c>
    </row>
    <row r="22" spans="2:17" ht="15.75" customHeight="1" x14ac:dyDescent="0.35">
      <c r="B22" s="9">
        <f t="shared" si="0"/>
        <v>14</v>
      </c>
      <c r="C22" s="25" t="s">
        <v>120</v>
      </c>
      <c r="D22" s="78" t="s">
        <v>150</v>
      </c>
      <c r="E22" s="79"/>
      <c r="F22" s="79"/>
      <c r="G22" s="79"/>
      <c r="H22" s="79"/>
      <c r="I22" s="79"/>
      <c r="J22" s="7">
        <v>95</v>
      </c>
      <c r="K22" s="7">
        <v>87</v>
      </c>
      <c r="L22" s="7">
        <v>90</v>
      </c>
      <c r="M22" s="7"/>
      <c r="N22" s="7"/>
      <c r="O22" s="7"/>
      <c r="P22" s="7"/>
      <c r="Q22" s="10">
        <f t="shared" si="1"/>
        <v>38.857142857142854</v>
      </c>
    </row>
    <row r="23" spans="2:17" ht="15.75" customHeight="1" x14ac:dyDescent="0.35">
      <c r="B23" s="21">
        <f t="shared" si="0"/>
        <v>15</v>
      </c>
      <c r="C23" s="25" t="s">
        <v>121</v>
      </c>
      <c r="D23" s="78" t="s">
        <v>151</v>
      </c>
      <c r="E23" s="79"/>
      <c r="F23" s="79"/>
      <c r="G23" s="79"/>
      <c r="H23" s="79"/>
      <c r="I23" s="79"/>
      <c r="J23" s="23">
        <v>100</v>
      </c>
      <c r="K23" s="7">
        <v>98</v>
      </c>
      <c r="L23" s="7">
        <v>100</v>
      </c>
      <c r="M23" s="7"/>
      <c r="N23" s="7"/>
      <c r="O23" s="7"/>
      <c r="P23" s="7"/>
      <c r="Q23" s="10">
        <f t="shared" si="1"/>
        <v>42.571428571428569</v>
      </c>
    </row>
    <row r="24" spans="2:17" ht="15.75" customHeight="1" x14ac:dyDescent="0.35">
      <c r="B24" s="21">
        <f t="shared" si="0"/>
        <v>16</v>
      </c>
      <c r="C24" s="25" t="s">
        <v>122</v>
      </c>
      <c r="D24" s="78" t="s">
        <v>152</v>
      </c>
      <c r="E24" s="79"/>
      <c r="F24" s="79"/>
      <c r="G24" s="79"/>
      <c r="H24" s="79"/>
      <c r="I24" s="79"/>
      <c r="J24" s="23">
        <v>100</v>
      </c>
      <c r="K24" s="7">
        <v>100</v>
      </c>
      <c r="L24" s="7">
        <v>100</v>
      </c>
      <c r="M24" s="7"/>
      <c r="N24" s="7"/>
      <c r="O24" s="7"/>
      <c r="P24" s="7"/>
      <c r="Q24" s="10">
        <f t="shared" si="1"/>
        <v>42.857142857142854</v>
      </c>
    </row>
    <row r="25" spans="2:17" ht="15.75" customHeight="1" x14ac:dyDescent="0.35">
      <c r="B25" s="21">
        <f t="shared" si="0"/>
        <v>17</v>
      </c>
      <c r="C25" s="25" t="s">
        <v>123</v>
      </c>
      <c r="D25" s="115" t="s">
        <v>153</v>
      </c>
      <c r="E25" s="82"/>
      <c r="F25" s="82"/>
      <c r="G25" s="82"/>
      <c r="H25" s="82"/>
      <c r="I25" s="83"/>
      <c r="J25" s="23">
        <v>100</v>
      </c>
      <c r="K25" s="7">
        <v>100</v>
      </c>
      <c r="L25" s="7">
        <v>100</v>
      </c>
      <c r="M25" s="7"/>
      <c r="N25" s="7"/>
      <c r="O25" s="7"/>
      <c r="P25" s="7"/>
      <c r="Q25" s="10">
        <f t="shared" si="1"/>
        <v>42.857142857142854</v>
      </c>
    </row>
    <row r="26" spans="2:17" ht="15.75" customHeight="1" x14ac:dyDescent="0.35">
      <c r="B26" s="21">
        <f t="shared" si="0"/>
        <v>18</v>
      </c>
      <c r="C26" s="25" t="s">
        <v>124</v>
      </c>
      <c r="D26" s="115" t="s">
        <v>154</v>
      </c>
      <c r="E26" s="82"/>
      <c r="F26" s="82"/>
      <c r="G26" s="82"/>
      <c r="H26" s="82"/>
      <c r="I26" s="83"/>
      <c r="J26" s="23">
        <v>100</v>
      </c>
      <c r="K26" s="7">
        <v>100</v>
      </c>
      <c r="L26" s="7">
        <v>100</v>
      </c>
      <c r="M26" s="7"/>
      <c r="N26" s="7"/>
      <c r="O26" s="7"/>
      <c r="P26" s="7"/>
      <c r="Q26" s="10">
        <f t="shared" si="1"/>
        <v>42.857142857142854</v>
      </c>
    </row>
    <row r="27" spans="2:17" ht="15.75" customHeight="1" x14ac:dyDescent="0.35">
      <c r="B27" s="21">
        <f t="shared" si="0"/>
        <v>19</v>
      </c>
      <c r="C27" s="25" t="s">
        <v>125</v>
      </c>
      <c r="D27" s="31" t="s">
        <v>155</v>
      </c>
      <c r="E27" s="32"/>
      <c r="F27" s="32"/>
      <c r="G27" s="32"/>
      <c r="H27" s="32"/>
      <c r="I27" s="33"/>
      <c r="J27" s="23">
        <v>95</v>
      </c>
      <c r="K27" s="7">
        <v>91</v>
      </c>
      <c r="L27" s="7">
        <v>96</v>
      </c>
      <c r="M27" s="7"/>
      <c r="N27" s="7"/>
      <c r="O27" s="7"/>
      <c r="P27" s="7"/>
      <c r="Q27" s="10">
        <f t="shared" si="1"/>
        <v>40.285714285714285</v>
      </c>
    </row>
    <row r="28" spans="2:17" ht="15.75" customHeight="1" x14ac:dyDescent="0.35">
      <c r="B28" s="21">
        <f t="shared" si="0"/>
        <v>20</v>
      </c>
      <c r="C28" s="25" t="s">
        <v>126</v>
      </c>
      <c r="D28" s="115" t="s">
        <v>156</v>
      </c>
      <c r="E28" s="82"/>
      <c r="F28" s="82"/>
      <c r="G28" s="82"/>
      <c r="H28" s="82"/>
      <c r="I28" s="83"/>
      <c r="J28" s="23">
        <v>100</v>
      </c>
      <c r="K28" s="7">
        <v>100</v>
      </c>
      <c r="L28" s="7">
        <v>100</v>
      </c>
      <c r="M28" s="7"/>
      <c r="N28" s="7"/>
      <c r="O28" s="7"/>
      <c r="P28" s="7"/>
      <c r="Q28" s="10">
        <f t="shared" si="1"/>
        <v>42.857142857142854</v>
      </c>
    </row>
    <row r="29" spans="2:17" ht="15.75" customHeight="1" x14ac:dyDescent="0.35">
      <c r="B29" s="21">
        <f t="shared" si="0"/>
        <v>21</v>
      </c>
      <c r="C29" s="25" t="s">
        <v>127</v>
      </c>
      <c r="D29" s="118" t="s">
        <v>157</v>
      </c>
      <c r="E29" s="119"/>
      <c r="F29" s="119"/>
      <c r="G29" s="119"/>
      <c r="H29" s="119"/>
      <c r="I29" s="124"/>
      <c r="J29" s="23">
        <v>96</v>
      </c>
      <c r="K29" s="7">
        <v>98</v>
      </c>
      <c r="L29" s="7">
        <v>98</v>
      </c>
      <c r="M29" s="7"/>
      <c r="N29" s="7"/>
      <c r="O29" s="7"/>
      <c r="P29" s="7"/>
      <c r="Q29" s="10">
        <f t="shared" si="1"/>
        <v>41.714285714285715</v>
      </c>
    </row>
    <row r="30" spans="2:17" ht="15.75" customHeight="1" x14ac:dyDescent="0.35">
      <c r="B30" s="21">
        <f t="shared" si="0"/>
        <v>22</v>
      </c>
      <c r="C30" s="24" t="s">
        <v>128</v>
      </c>
      <c r="D30" s="109" t="s">
        <v>158</v>
      </c>
      <c r="E30" s="110"/>
      <c r="F30" s="110"/>
      <c r="G30" s="110"/>
      <c r="H30" s="110"/>
      <c r="I30" s="111"/>
      <c r="J30" s="23">
        <v>96</v>
      </c>
      <c r="K30" s="7">
        <v>98</v>
      </c>
      <c r="L30" s="7">
        <v>98</v>
      </c>
      <c r="M30" s="7"/>
      <c r="N30" s="7"/>
      <c r="O30" s="7"/>
      <c r="P30" s="7"/>
      <c r="Q30" s="10">
        <f t="shared" si="1"/>
        <v>41.714285714285715</v>
      </c>
    </row>
    <row r="31" spans="2:17" ht="15.75" customHeight="1" x14ac:dyDescent="0.35">
      <c r="B31" s="21">
        <f t="shared" si="0"/>
        <v>23</v>
      </c>
      <c r="C31" s="25" t="s">
        <v>129</v>
      </c>
      <c r="D31" s="121" t="s">
        <v>159</v>
      </c>
      <c r="E31" s="122"/>
      <c r="F31" s="122"/>
      <c r="G31" s="122"/>
      <c r="H31" s="122"/>
      <c r="I31" s="123"/>
      <c r="J31" s="23">
        <v>81</v>
      </c>
      <c r="K31" s="7">
        <v>92</v>
      </c>
      <c r="L31" s="7">
        <v>96</v>
      </c>
      <c r="M31" s="7"/>
      <c r="N31" s="7"/>
      <c r="O31" s="7"/>
      <c r="P31" s="7"/>
      <c r="Q31" s="10">
        <f t="shared" si="1"/>
        <v>38.428571428571431</v>
      </c>
    </row>
    <row r="32" spans="2:17" ht="15.75" customHeight="1" x14ac:dyDescent="0.35">
      <c r="B32" s="9">
        <f t="shared" si="0"/>
        <v>24</v>
      </c>
      <c r="C32" s="25" t="s">
        <v>167</v>
      </c>
      <c r="D32" s="118" t="s">
        <v>160</v>
      </c>
      <c r="E32" s="119"/>
      <c r="F32" s="119"/>
      <c r="G32" s="119"/>
      <c r="H32" s="119"/>
      <c r="I32" s="120"/>
      <c r="J32" s="7">
        <v>100</v>
      </c>
      <c r="K32" s="7">
        <v>100</v>
      </c>
      <c r="L32" s="7">
        <v>100</v>
      </c>
      <c r="M32" s="7"/>
      <c r="N32" s="7"/>
      <c r="O32" s="7"/>
      <c r="P32" s="7"/>
      <c r="Q32" s="10">
        <f t="shared" si="1"/>
        <v>42.857142857142854</v>
      </c>
    </row>
    <row r="33" spans="2:17" ht="15.75" customHeight="1" x14ac:dyDescent="0.35">
      <c r="B33" s="21">
        <f t="shared" si="0"/>
        <v>25</v>
      </c>
      <c r="C33" s="42" t="s">
        <v>130</v>
      </c>
      <c r="D33" s="106" t="s">
        <v>161</v>
      </c>
      <c r="E33" s="107"/>
      <c r="F33" s="107"/>
      <c r="G33" s="107"/>
      <c r="H33" s="107"/>
      <c r="I33" s="108"/>
      <c r="J33" s="23">
        <v>99</v>
      </c>
      <c r="K33" s="7">
        <v>87</v>
      </c>
      <c r="L33" s="7">
        <v>92</v>
      </c>
      <c r="M33" s="7"/>
      <c r="N33" s="7"/>
      <c r="O33" s="7"/>
      <c r="P33" s="7"/>
      <c r="Q33" s="10">
        <f t="shared" si="1"/>
        <v>39.714285714285715</v>
      </c>
    </row>
    <row r="34" spans="2:17" ht="15.75" customHeight="1" x14ac:dyDescent="0.35">
      <c r="B34" s="21">
        <f t="shared" si="0"/>
        <v>26</v>
      </c>
      <c r="C34" s="20" t="s">
        <v>131</v>
      </c>
      <c r="D34" s="106" t="s">
        <v>162</v>
      </c>
      <c r="E34" s="107"/>
      <c r="F34" s="107"/>
      <c r="G34" s="107"/>
      <c r="H34" s="107"/>
      <c r="I34" s="108"/>
      <c r="J34" s="23">
        <v>97</v>
      </c>
      <c r="K34" s="7">
        <v>96</v>
      </c>
      <c r="L34" s="7">
        <v>90</v>
      </c>
      <c r="M34" s="7"/>
      <c r="N34" s="7"/>
      <c r="O34" s="7"/>
      <c r="P34" s="7"/>
      <c r="Q34" s="10">
        <f t="shared" si="1"/>
        <v>40.428571428571431</v>
      </c>
    </row>
    <row r="35" spans="2:17" ht="15.75" customHeight="1" x14ac:dyDescent="0.35">
      <c r="B35" s="21">
        <f t="shared" si="0"/>
        <v>27</v>
      </c>
      <c r="C35" s="20" t="s">
        <v>132</v>
      </c>
      <c r="D35" s="106" t="s">
        <v>163</v>
      </c>
      <c r="E35" s="107"/>
      <c r="F35" s="107"/>
      <c r="G35" s="107"/>
      <c r="H35" s="107"/>
      <c r="I35" s="108"/>
      <c r="J35" s="23">
        <v>77</v>
      </c>
      <c r="K35" s="7">
        <v>96</v>
      </c>
      <c r="L35" s="7">
        <v>98</v>
      </c>
      <c r="M35" s="7"/>
      <c r="N35" s="7"/>
      <c r="O35" s="7"/>
      <c r="P35" s="7"/>
      <c r="Q35" s="10">
        <f t="shared" si="1"/>
        <v>38.714285714285715</v>
      </c>
    </row>
    <row r="36" spans="2:17" ht="15.75" customHeight="1" x14ac:dyDescent="0.35">
      <c r="B36" s="21">
        <f t="shared" si="0"/>
        <v>28</v>
      </c>
      <c r="C36" s="20" t="s">
        <v>133</v>
      </c>
      <c r="D36" s="106" t="s">
        <v>164</v>
      </c>
      <c r="E36" s="107"/>
      <c r="F36" s="107"/>
      <c r="G36" s="107"/>
      <c r="H36" s="107"/>
      <c r="I36" s="108"/>
      <c r="J36" s="23">
        <v>93</v>
      </c>
      <c r="K36" s="7">
        <v>96</v>
      </c>
      <c r="L36" s="7">
        <v>98</v>
      </c>
      <c r="M36" s="7"/>
      <c r="N36" s="7"/>
      <c r="O36" s="7"/>
      <c r="P36" s="7"/>
      <c r="Q36" s="10">
        <f t="shared" si="1"/>
        <v>41</v>
      </c>
    </row>
    <row r="37" spans="2:17" ht="15.75" customHeight="1" x14ac:dyDescent="0.35">
      <c r="B37" s="21">
        <f t="shared" si="0"/>
        <v>29</v>
      </c>
      <c r="C37" s="20" t="s">
        <v>134</v>
      </c>
      <c r="D37" s="106" t="s">
        <v>165</v>
      </c>
      <c r="E37" s="107"/>
      <c r="F37" s="107"/>
      <c r="G37" s="107"/>
      <c r="H37" s="107"/>
      <c r="I37" s="108"/>
      <c r="J37" s="23">
        <v>100</v>
      </c>
      <c r="K37" s="7">
        <v>100</v>
      </c>
      <c r="L37" s="7">
        <v>100</v>
      </c>
      <c r="M37" s="7"/>
      <c r="N37" s="7"/>
      <c r="O37" s="7"/>
      <c r="P37" s="7"/>
      <c r="Q37" s="10">
        <f t="shared" si="1"/>
        <v>42.857142857142854</v>
      </c>
    </row>
    <row r="38" spans="2:17" ht="15.75" customHeight="1" x14ac:dyDescent="0.35">
      <c r="B38" s="21">
        <f t="shared" si="0"/>
        <v>30</v>
      </c>
      <c r="C38" s="20" t="s">
        <v>135</v>
      </c>
      <c r="D38" s="106" t="s">
        <v>166</v>
      </c>
      <c r="E38" s="116"/>
      <c r="F38" s="116"/>
      <c r="G38" s="116"/>
      <c r="H38" s="116"/>
      <c r="I38" s="117"/>
      <c r="J38" s="7">
        <v>100</v>
      </c>
      <c r="K38" s="7">
        <v>100</v>
      </c>
      <c r="L38" s="7">
        <v>100</v>
      </c>
      <c r="M38" s="7"/>
      <c r="N38" s="7"/>
      <c r="O38" s="7"/>
      <c r="P38" s="7"/>
      <c r="Q38" s="10">
        <f t="shared" si="1"/>
        <v>42.857142857142854</v>
      </c>
    </row>
    <row r="39" spans="2:17" ht="15.75" customHeight="1" x14ac:dyDescent="0.35">
      <c r="B39" s="9">
        <f t="shared" si="0"/>
        <v>31</v>
      </c>
      <c r="C39" s="20"/>
      <c r="D39" s="106"/>
      <c r="E39" s="116"/>
      <c r="F39" s="116"/>
      <c r="G39" s="116"/>
      <c r="H39" s="116"/>
      <c r="I39" s="117"/>
      <c r="J39" s="7"/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9">
        <f t="shared" si="0"/>
        <v>32</v>
      </c>
      <c r="C40" s="9"/>
      <c r="D40" s="75"/>
      <c r="E40" s="76"/>
      <c r="F40" s="76"/>
      <c r="G40" s="76"/>
      <c r="H40" s="76"/>
      <c r="I40" s="77"/>
      <c r="J40" s="7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7"/>
      <c r="J41" s="7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7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7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7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7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7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3"/>
      <c r="D49" s="74"/>
      <c r="E49" s="3"/>
    </row>
    <row r="50" spans="3:17" ht="15.75" customHeight="1" x14ac:dyDescent="0.35">
      <c r="C50" s="73"/>
      <c r="D50" s="74"/>
      <c r="E50" s="3"/>
      <c r="H50" s="80" t="s">
        <v>18</v>
      </c>
      <c r="I50" s="77"/>
      <c r="J50" s="7">
        <f t="shared" ref="J50:Q50" si="2">COUNTIF(J9:J48,"&gt;=70")</f>
        <v>30</v>
      </c>
      <c r="K50" s="7">
        <f t="shared" si="2"/>
        <v>30</v>
      </c>
      <c r="L50" s="7">
        <f t="shared" si="2"/>
        <v>30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73"/>
      <c r="D51" s="74"/>
      <c r="E51" s="2"/>
      <c r="H51" s="80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33</v>
      </c>
    </row>
    <row r="52" spans="3:17" ht="15.75" customHeight="1" x14ac:dyDescent="0.35">
      <c r="C52" s="73"/>
      <c r="D52" s="74"/>
      <c r="E52" s="74"/>
      <c r="H52" s="80" t="s">
        <v>20</v>
      </c>
      <c r="I52" s="77"/>
      <c r="J52" s="7">
        <f t="shared" ref="J52:Q52" si="4">COUNT(J9:J48)</f>
        <v>30</v>
      </c>
      <c r="K52" s="7">
        <f t="shared" si="4"/>
        <v>30</v>
      </c>
      <c r="L52" s="7">
        <f t="shared" si="4"/>
        <v>30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33</v>
      </c>
    </row>
    <row r="53" spans="3:17" ht="15.75" customHeight="1" x14ac:dyDescent="0.35">
      <c r="C53" s="73"/>
      <c r="D53" s="74"/>
      <c r="E53" s="3"/>
      <c r="H53" s="92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73"/>
      <c r="D54" s="74"/>
      <c r="E54" s="3"/>
      <c r="H54" s="92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73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3"/>
      <c r="K58" s="94"/>
      <c r="L58" s="94"/>
      <c r="M58" s="94"/>
      <c r="N58" s="94"/>
      <c r="O58" s="94"/>
      <c r="P58" s="94"/>
    </row>
    <row r="59" spans="3:17" ht="15.75" customHeight="1" x14ac:dyDescent="0.35">
      <c r="J59" s="90" t="s">
        <v>23</v>
      </c>
      <c r="K59" s="91"/>
      <c r="L59" s="91"/>
      <c r="M59" s="91"/>
      <c r="N59" s="91"/>
      <c r="O59" s="91"/>
      <c r="P59" s="91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2"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B2:P2"/>
    <mergeCell ref="C3:P3"/>
    <mergeCell ref="D4:G4"/>
    <mergeCell ref="J4:K4"/>
    <mergeCell ref="N4:O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tabSelected="1" topLeftCell="B7" zoomScale="120" zoomScaleNormal="120" workbookViewId="0">
      <selection activeCell="S15" sqref="S1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97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98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99" t="s">
        <v>177</v>
      </c>
      <c r="E4" s="94"/>
      <c r="F4" s="94"/>
      <c r="G4" s="94"/>
      <c r="I4" t="s">
        <v>3</v>
      </c>
      <c r="J4" s="96" t="s">
        <v>175</v>
      </c>
      <c r="K4" s="94"/>
      <c r="M4" t="s">
        <v>4</v>
      </c>
      <c r="N4" s="100">
        <v>45448</v>
      </c>
      <c r="O4" s="9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96" t="s">
        <v>176</v>
      </c>
      <c r="E6" s="94"/>
      <c r="F6" s="94"/>
      <c r="G6" s="94"/>
      <c r="I6" s="73" t="s">
        <v>6</v>
      </c>
      <c r="J6" s="74"/>
      <c r="K6" s="95" t="s">
        <v>26</v>
      </c>
      <c r="L6" s="94"/>
      <c r="M6" s="94"/>
      <c r="N6" s="94"/>
      <c r="O6" s="94"/>
      <c r="P6" s="9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0" t="s">
        <v>9</v>
      </c>
      <c r="E8" s="76"/>
      <c r="F8" s="76"/>
      <c r="G8" s="76"/>
      <c r="H8" s="76"/>
      <c r="I8" s="77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108</v>
      </c>
      <c r="D9" s="87" t="s">
        <v>137</v>
      </c>
      <c r="E9" s="76"/>
      <c r="F9" s="76"/>
      <c r="G9" s="76"/>
      <c r="H9" s="76"/>
      <c r="I9" s="77"/>
      <c r="J9" s="7">
        <v>97</v>
      </c>
      <c r="K9" s="7">
        <v>100</v>
      </c>
      <c r="L9" s="7">
        <v>100</v>
      </c>
      <c r="M9" s="7">
        <v>100</v>
      </c>
      <c r="N9" s="7">
        <v>100</v>
      </c>
      <c r="O9" s="7"/>
      <c r="P9" s="7"/>
      <c r="Q9" s="10">
        <f>SUM(J9:P9)/7</f>
        <v>71</v>
      </c>
    </row>
    <row r="10" spans="2:18" ht="14.5" x14ac:dyDescent="0.35">
      <c r="B10" s="9">
        <f t="shared" ref="B10:B48" si="0">B9+1</f>
        <v>2</v>
      </c>
      <c r="C10" s="20" t="s">
        <v>136</v>
      </c>
      <c r="D10" s="87" t="s">
        <v>138</v>
      </c>
      <c r="E10" s="76"/>
      <c r="F10" s="76"/>
      <c r="G10" s="76"/>
      <c r="H10" s="76"/>
      <c r="I10" s="77"/>
      <c r="J10" s="7">
        <v>93</v>
      </c>
      <c r="K10" s="7">
        <v>98</v>
      </c>
      <c r="L10" s="7">
        <v>97</v>
      </c>
      <c r="M10" s="7">
        <v>97</v>
      </c>
      <c r="N10" s="7">
        <v>98</v>
      </c>
      <c r="O10" s="7"/>
      <c r="P10" s="7"/>
      <c r="Q10" s="10">
        <f t="shared" ref="Q10:Q47" si="1">SUM(J10:P10)/7</f>
        <v>69</v>
      </c>
    </row>
    <row r="11" spans="2:18" ht="14.5" x14ac:dyDescent="0.35">
      <c r="B11" s="9">
        <f t="shared" si="0"/>
        <v>3</v>
      </c>
      <c r="C11" s="20" t="s">
        <v>109</v>
      </c>
      <c r="D11" s="87" t="s">
        <v>139</v>
      </c>
      <c r="E11" s="76"/>
      <c r="F11" s="76"/>
      <c r="G11" s="76"/>
      <c r="H11" s="76"/>
      <c r="I11" s="77"/>
      <c r="J11" s="7">
        <v>89</v>
      </c>
      <c r="K11" s="7">
        <v>96</v>
      </c>
      <c r="L11" s="7">
        <v>94</v>
      </c>
      <c r="M11" s="7">
        <v>94</v>
      </c>
      <c r="N11" s="7">
        <v>97</v>
      </c>
      <c r="O11" s="7"/>
      <c r="P11" s="7"/>
      <c r="Q11" s="10">
        <f t="shared" si="1"/>
        <v>67.142857142857139</v>
      </c>
    </row>
    <row r="12" spans="2:18" ht="14.5" x14ac:dyDescent="0.35">
      <c r="B12" s="9">
        <f t="shared" si="0"/>
        <v>4</v>
      </c>
      <c r="C12" s="20" t="s">
        <v>110</v>
      </c>
      <c r="D12" s="87" t="s">
        <v>140</v>
      </c>
      <c r="E12" s="76"/>
      <c r="F12" s="76"/>
      <c r="G12" s="76"/>
      <c r="H12" s="76"/>
      <c r="I12" s="77"/>
      <c r="J12" s="7">
        <v>95</v>
      </c>
      <c r="K12" s="7">
        <v>100</v>
      </c>
      <c r="L12" s="7">
        <v>97</v>
      </c>
      <c r="M12" s="7">
        <v>97</v>
      </c>
      <c r="N12" s="7">
        <v>98</v>
      </c>
      <c r="O12" s="7"/>
      <c r="P12" s="7"/>
      <c r="Q12" s="10">
        <f t="shared" si="1"/>
        <v>69.571428571428569</v>
      </c>
    </row>
    <row r="13" spans="2:18" ht="14.5" x14ac:dyDescent="0.35">
      <c r="B13" s="9">
        <f t="shared" si="0"/>
        <v>5</v>
      </c>
      <c r="C13" s="20" t="s">
        <v>111</v>
      </c>
      <c r="D13" s="87" t="s">
        <v>141</v>
      </c>
      <c r="E13" s="76"/>
      <c r="F13" s="76"/>
      <c r="G13" s="76"/>
      <c r="H13" s="76"/>
      <c r="I13" s="77"/>
      <c r="J13" s="7">
        <v>91</v>
      </c>
      <c r="K13" s="7">
        <v>95</v>
      </c>
      <c r="L13" s="7">
        <v>94</v>
      </c>
      <c r="M13" s="7">
        <v>94</v>
      </c>
      <c r="N13" s="7">
        <v>95</v>
      </c>
      <c r="O13" s="7"/>
      <c r="P13" s="7"/>
      <c r="Q13" s="10">
        <f t="shared" si="1"/>
        <v>67</v>
      </c>
    </row>
    <row r="14" spans="2:18" ht="14.5" x14ac:dyDescent="0.35">
      <c r="B14" s="9">
        <f t="shared" si="0"/>
        <v>6</v>
      </c>
      <c r="C14" s="20" t="s">
        <v>114</v>
      </c>
      <c r="D14" s="22" t="s">
        <v>144</v>
      </c>
      <c r="E14" s="44"/>
      <c r="F14" s="44"/>
      <c r="G14" s="44"/>
      <c r="H14" s="44"/>
      <c r="I14" s="43"/>
      <c r="J14" s="7">
        <v>91</v>
      </c>
      <c r="K14" s="7">
        <v>83</v>
      </c>
      <c r="L14" s="7">
        <v>98</v>
      </c>
      <c r="M14" s="7">
        <v>98</v>
      </c>
      <c r="N14" s="7">
        <v>98</v>
      </c>
      <c r="O14" s="7"/>
      <c r="P14" s="7"/>
      <c r="Q14" s="10">
        <f t="shared" si="1"/>
        <v>66.857142857142861</v>
      </c>
    </row>
    <row r="15" spans="2:18" ht="14.5" x14ac:dyDescent="0.35">
      <c r="B15" s="9">
        <f t="shared" si="0"/>
        <v>7</v>
      </c>
      <c r="C15" s="20" t="s">
        <v>115</v>
      </c>
      <c r="D15" s="22" t="s">
        <v>145</v>
      </c>
      <c r="E15" s="44"/>
      <c r="F15" s="44"/>
      <c r="G15" s="44"/>
      <c r="H15" s="44"/>
      <c r="I15" s="43"/>
      <c r="J15" s="7">
        <v>95</v>
      </c>
      <c r="K15" s="7">
        <v>98</v>
      </c>
      <c r="L15" s="7">
        <v>96</v>
      </c>
      <c r="M15" s="7">
        <v>96</v>
      </c>
      <c r="N15" s="7">
        <v>98</v>
      </c>
      <c r="O15" s="7"/>
      <c r="P15" s="7"/>
      <c r="Q15" s="10">
        <f t="shared" si="1"/>
        <v>69</v>
      </c>
    </row>
    <row r="16" spans="2:18" ht="14.5" x14ac:dyDescent="0.35">
      <c r="B16" s="9">
        <f t="shared" si="0"/>
        <v>8</v>
      </c>
      <c r="C16" s="20" t="s">
        <v>116</v>
      </c>
      <c r="D16" s="22" t="s">
        <v>146</v>
      </c>
      <c r="E16" s="44"/>
      <c r="F16" s="44"/>
      <c r="G16" s="44"/>
      <c r="H16" s="44"/>
      <c r="I16" s="43"/>
      <c r="J16" s="7">
        <v>85</v>
      </c>
      <c r="K16" s="7">
        <v>97</v>
      </c>
      <c r="L16" s="7">
        <v>95</v>
      </c>
      <c r="M16" s="7">
        <v>95</v>
      </c>
      <c r="N16" s="7">
        <v>97</v>
      </c>
      <c r="O16" s="7"/>
      <c r="P16" s="7"/>
      <c r="Q16" s="10">
        <f t="shared" si="1"/>
        <v>67</v>
      </c>
    </row>
    <row r="17" spans="2:17" ht="14.5" x14ac:dyDescent="0.35">
      <c r="B17" s="9">
        <f t="shared" si="0"/>
        <v>9</v>
      </c>
      <c r="C17" s="20" t="s">
        <v>117</v>
      </c>
      <c r="D17" s="22" t="s">
        <v>147</v>
      </c>
      <c r="E17" s="44"/>
      <c r="F17" s="44"/>
      <c r="G17" s="44"/>
      <c r="H17" s="44"/>
      <c r="I17" s="43"/>
      <c r="J17" s="7">
        <v>97</v>
      </c>
      <c r="K17" s="7">
        <v>98</v>
      </c>
      <c r="L17" s="7">
        <v>85</v>
      </c>
      <c r="M17" s="7">
        <v>95</v>
      </c>
      <c r="N17" s="7">
        <v>100</v>
      </c>
      <c r="O17" s="7"/>
      <c r="P17" s="7"/>
      <c r="Q17" s="10">
        <f t="shared" si="1"/>
        <v>67.857142857142861</v>
      </c>
    </row>
    <row r="18" spans="2:17" ht="14.5" x14ac:dyDescent="0.35">
      <c r="B18" s="9">
        <f t="shared" si="0"/>
        <v>10</v>
      </c>
      <c r="C18" s="20" t="s">
        <v>118</v>
      </c>
      <c r="D18" s="22" t="s">
        <v>148</v>
      </c>
      <c r="E18" s="44"/>
      <c r="F18" s="44"/>
      <c r="G18" s="44"/>
      <c r="H18" s="44"/>
      <c r="I18" s="43"/>
      <c r="J18" s="7">
        <v>96</v>
      </c>
      <c r="K18" s="7">
        <v>83</v>
      </c>
      <c r="L18" s="7">
        <v>97</v>
      </c>
      <c r="M18" s="7">
        <v>97</v>
      </c>
      <c r="N18" s="7">
        <v>98</v>
      </c>
      <c r="O18" s="7"/>
      <c r="P18" s="7"/>
      <c r="Q18" s="10">
        <f t="shared" si="1"/>
        <v>67.285714285714292</v>
      </c>
    </row>
    <row r="19" spans="2:17" ht="14.5" x14ac:dyDescent="0.35">
      <c r="B19" s="9">
        <f t="shared" si="0"/>
        <v>11</v>
      </c>
      <c r="C19" s="24" t="s">
        <v>119</v>
      </c>
      <c r="D19" s="109" t="s">
        <v>149</v>
      </c>
      <c r="E19" s="110"/>
      <c r="F19" s="110"/>
      <c r="G19" s="110"/>
      <c r="H19" s="110"/>
      <c r="I19" s="111"/>
      <c r="J19" s="7">
        <v>91</v>
      </c>
      <c r="K19" s="7">
        <v>81</v>
      </c>
      <c r="L19" s="7">
        <v>94</v>
      </c>
      <c r="M19" s="7">
        <v>94</v>
      </c>
      <c r="N19" s="7">
        <v>70</v>
      </c>
      <c r="O19" s="7"/>
      <c r="P19" s="7"/>
      <c r="Q19" s="10">
        <f t="shared" si="1"/>
        <v>61.428571428571431</v>
      </c>
    </row>
    <row r="20" spans="2:17" ht="14.5" x14ac:dyDescent="0.35">
      <c r="B20" s="9">
        <f t="shared" si="0"/>
        <v>12</v>
      </c>
      <c r="C20" s="25" t="s">
        <v>120</v>
      </c>
      <c r="D20" s="115" t="s">
        <v>150</v>
      </c>
      <c r="E20" s="82"/>
      <c r="F20" s="82"/>
      <c r="G20" s="82"/>
      <c r="H20" s="82"/>
      <c r="I20" s="112"/>
      <c r="J20" s="7">
        <v>93</v>
      </c>
      <c r="K20" s="7">
        <v>97</v>
      </c>
      <c r="L20" s="7">
        <v>83</v>
      </c>
      <c r="M20" s="7">
        <v>83</v>
      </c>
      <c r="N20" s="7">
        <v>80</v>
      </c>
      <c r="O20" s="7"/>
      <c r="P20" s="7"/>
      <c r="Q20" s="10">
        <f t="shared" si="1"/>
        <v>62.285714285714285</v>
      </c>
    </row>
    <row r="21" spans="2:17" ht="15.75" customHeight="1" x14ac:dyDescent="0.35">
      <c r="B21" s="9">
        <f t="shared" si="0"/>
        <v>13</v>
      </c>
      <c r="C21" s="25" t="s">
        <v>121</v>
      </c>
      <c r="D21" s="115" t="s">
        <v>182</v>
      </c>
      <c r="E21" s="82"/>
      <c r="F21" s="82"/>
      <c r="G21" s="82"/>
      <c r="H21" s="82"/>
      <c r="I21" s="112"/>
      <c r="J21" s="7">
        <v>96</v>
      </c>
      <c r="K21" s="7">
        <v>100</v>
      </c>
      <c r="L21" s="7">
        <v>98</v>
      </c>
      <c r="M21" s="7">
        <v>98</v>
      </c>
      <c r="N21" s="7">
        <v>98</v>
      </c>
      <c r="O21" s="7"/>
      <c r="P21" s="7"/>
      <c r="Q21" s="10">
        <f t="shared" si="1"/>
        <v>70</v>
      </c>
    </row>
    <row r="22" spans="2:17" ht="15.75" customHeight="1" x14ac:dyDescent="0.35">
      <c r="B22" s="9">
        <f t="shared" si="0"/>
        <v>14</v>
      </c>
      <c r="C22" s="25" t="s">
        <v>122</v>
      </c>
      <c r="D22" s="115" t="s">
        <v>152</v>
      </c>
      <c r="E22" s="82"/>
      <c r="F22" s="82"/>
      <c r="G22" s="82"/>
      <c r="H22" s="82"/>
      <c r="I22" s="112"/>
      <c r="J22" s="7">
        <v>94</v>
      </c>
      <c r="K22" s="7">
        <v>100</v>
      </c>
      <c r="L22" s="7">
        <v>100</v>
      </c>
      <c r="M22" s="7">
        <v>100</v>
      </c>
      <c r="N22" s="7">
        <v>100</v>
      </c>
      <c r="O22" s="7"/>
      <c r="P22" s="7"/>
      <c r="Q22" s="10">
        <f t="shared" si="1"/>
        <v>70.571428571428569</v>
      </c>
    </row>
    <row r="23" spans="2:17" ht="15.75" customHeight="1" x14ac:dyDescent="0.35">
      <c r="B23" s="21">
        <f t="shared" si="0"/>
        <v>15</v>
      </c>
      <c r="C23" s="25" t="s">
        <v>123</v>
      </c>
      <c r="D23" s="31" t="s">
        <v>153</v>
      </c>
      <c r="E23" s="32"/>
      <c r="F23" s="32"/>
      <c r="G23" s="32"/>
      <c r="H23" s="32"/>
      <c r="I23" s="33"/>
      <c r="J23" s="23">
        <v>89</v>
      </c>
      <c r="K23" s="7">
        <v>100</v>
      </c>
      <c r="L23" s="7">
        <v>100</v>
      </c>
      <c r="M23" s="7">
        <v>100</v>
      </c>
      <c r="N23" s="7">
        <v>100</v>
      </c>
      <c r="O23" s="7"/>
      <c r="P23" s="7"/>
      <c r="Q23" s="10">
        <f t="shared" si="1"/>
        <v>69.857142857142861</v>
      </c>
    </row>
    <row r="24" spans="2:17" ht="15.75" customHeight="1" x14ac:dyDescent="0.35">
      <c r="B24" s="21">
        <f t="shared" si="0"/>
        <v>16</v>
      </c>
      <c r="C24" s="25" t="s">
        <v>124</v>
      </c>
      <c r="D24" s="115" t="s">
        <v>154</v>
      </c>
      <c r="E24" s="82"/>
      <c r="F24" s="82"/>
      <c r="G24" s="82"/>
      <c r="H24" s="82"/>
      <c r="I24" s="83"/>
      <c r="J24" s="23">
        <v>98</v>
      </c>
      <c r="K24" s="7">
        <v>100</v>
      </c>
      <c r="L24" s="7">
        <v>100</v>
      </c>
      <c r="M24" s="7">
        <v>100</v>
      </c>
      <c r="N24" s="7">
        <v>98</v>
      </c>
      <c r="O24" s="7"/>
      <c r="P24" s="7"/>
      <c r="Q24" s="10">
        <f t="shared" si="1"/>
        <v>70.857142857142861</v>
      </c>
    </row>
    <row r="25" spans="2:17" ht="15.75" customHeight="1" x14ac:dyDescent="0.35">
      <c r="B25" s="21">
        <f t="shared" si="0"/>
        <v>17</v>
      </c>
      <c r="C25" s="25" t="s">
        <v>125</v>
      </c>
      <c r="D25" s="31" t="s">
        <v>155</v>
      </c>
      <c r="E25" s="32"/>
      <c r="F25" s="32"/>
      <c r="G25" s="32"/>
      <c r="H25" s="32"/>
      <c r="I25" s="33"/>
      <c r="J25" s="23">
        <v>90</v>
      </c>
      <c r="K25" s="7">
        <v>96</v>
      </c>
      <c r="L25" s="7">
        <v>93</v>
      </c>
      <c r="M25" s="7">
        <v>93</v>
      </c>
      <c r="N25" s="7">
        <v>97</v>
      </c>
      <c r="O25" s="7"/>
      <c r="P25" s="7"/>
      <c r="Q25" s="10">
        <f t="shared" si="1"/>
        <v>67</v>
      </c>
    </row>
    <row r="26" spans="2:17" ht="15.75" customHeight="1" x14ac:dyDescent="0.35">
      <c r="B26" s="21">
        <f t="shared" si="0"/>
        <v>18</v>
      </c>
      <c r="C26" s="25" t="s">
        <v>126</v>
      </c>
      <c r="D26" s="46" t="s">
        <v>156</v>
      </c>
      <c r="E26" s="47"/>
      <c r="F26" s="47"/>
      <c r="G26" s="47"/>
      <c r="H26" s="47"/>
      <c r="I26" s="47"/>
      <c r="J26" s="23">
        <v>98</v>
      </c>
      <c r="K26" s="7">
        <v>100</v>
      </c>
      <c r="L26" s="7">
        <v>100</v>
      </c>
      <c r="M26" s="7">
        <v>100</v>
      </c>
      <c r="N26" s="7">
        <v>98</v>
      </c>
      <c r="O26" s="7"/>
      <c r="P26" s="7"/>
      <c r="Q26" s="10">
        <f t="shared" si="1"/>
        <v>70.857142857142861</v>
      </c>
    </row>
    <row r="27" spans="2:17" ht="15.75" customHeight="1" x14ac:dyDescent="0.35">
      <c r="B27" s="21">
        <f t="shared" si="0"/>
        <v>19</v>
      </c>
      <c r="C27" s="25" t="s">
        <v>127</v>
      </c>
      <c r="D27" s="118" t="s">
        <v>157</v>
      </c>
      <c r="E27" s="119"/>
      <c r="F27" s="119"/>
      <c r="G27" s="119"/>
      <c r="H27" s="119"/>
      <c r="I27" s="124"/>
      <c r="J27" s="23">
        <v>93</v>
      </c>
      <c r="K27" s="7">
        <v>99</v>
      </c>
      <c r="L27" s="7">
        <v>95</v>
      </c>
      <c r="M27" s="7">
        <v>95</v>
      </c>
      <c r="N27" s="7">
        <v>98</v>
      </c>
      <c r="O27" s="7"/>
      <c r="P27" s="7"/>
      <c r="Q27" s="10">
        <f t="shared" si="1"/>
        <v>68.571428571428569</v>
      </c>
    </row>
    <row r="28" spans="2:17" ht="15.75" customHeight="1" x14ac:dyDescent="0.35">
      <c r="B28" s="21">
        <f t="shared" si="0"/>
        <v>20</v>
      </c>
      <c r="C28" s="24" t="s">
        <v>128</v>
      </c>
      <c r="D28" s="51" t="s">
        <v>158</v>
      </c>
      <c r="E28" s="50"/>
      <c r="F28" s="50"/>
      <c r="G28" s="50"/>
      <c r="H28" s="50"/>
      <c r="I28" s="52"/>
      <c r="J28" s="23">
        <v>96</v>
      </c>
      <c r="K28" s="7">
        <v>99</v>
      </c>
      <c r="L28" s="7">
        <v>98</v>
      </c>
      <c r="M28" s="7">
        <v>98</v>
      </c>
      <c r="N28" s="7">
        <v>98</v>
      </c>
      <c r="O28" s="7"/>
      <c r="P28" s="7"/>
      <c r="Q28" s="10">
        <f t="shared" si="1"/>
        <v>69.857142857142861</v>
      </c>
    </row>
    <row r="29" spans="2:17" ht="15.75" customHeight="1" x14ac:dyDescent="0.35">
      <c r="B29" s="21">
        <f t="shared" si="0"/>
        <v>21</v>
      </c>
      <c r="C29" s="25" t="s">
        <v>129</v>
      </c>
      <c r="D29" s="58" t="s">
        <v>159</v>
      </c>
      <c r="E29" s="53"/>
      <c r="F29" s="53"/>
      <c r="G29" s="53"/>
      <c r="H29" s="53"/>
      <c r="I29" s="54"/>
      <c r="J29" s="23">
        <v>89</v>
      </c>
      <c r="K29" s="7">
        <v>70</v>
      </c>
      <c r="L29" s="7">
        <v>79</v>
      </c>
      <c r="M29" s="7">
        <v>79</v>
      </c>
      <c r="N29" s="7">
        <v>70</v>
      </c>
      <c r="O29" s="7"/>
      <c r="P29" s="7"/>
      <c r="Q29" s="10">
        <f t="shared" si="1"/>
        <v>55.285714285714285</v>
      </c>
    </row>
    <row r="30" spans="2:17" ht="15.75" customHeight="1" x14ac:dyDescent="0.35">
      <c r="B30" s="21">
        <f t="shared" si="0"/>
        <v>22</v>
      </c>
      <c r="C30" s="25" t="s">
        <v>167</v>
      </c>
      <c r="D30" s="118" t="s">
        <v>160</v>
      </c>
      <c r="E30" s="119"/>
      <c r="F30" s="119"/>
      <c r="G30" s="119"/>
      <c r="H30" s="119"/>
      <c r="I30" s="124"/>
      <c r="J30" s="23">
        <v>96</v>
      </c>
      <c r="K30" s="7">
        <v>100</v>
      </c>
      <c r="L30" s="7">
        <v>100</v>
      </c>
      <c r="M30" s="7">
        <v>100</v>
      </c>
      <c r="N30" s="7">
        <v>100</v>
      </c>
      <c r="O30" s="7"/>
      <c r="P30" s="7"/>
      <c r="Q30" s="10">
        <f t="shared" si="1"/>
        <v>70.857142857142861</v>
      </c>
    </row>
    <row r="31" spans="2:17" ht="15.75" customHeight="1" x14ac:dyDescent="0.35">
      <c r="B31" s="21">
        <f t="shared" si="0"/>
        <v>23</v>
      </c>
      <c r="C31" s="30" t="s">
        <v>130</v>
      </c>
      <c r="D31" s="55" t="s">
        <v>161</v>
      </c>
      <c r="E31" s="56"/>
      <c r="F31" s="56"/>
      <c r="G31" s="56"/>
      <c r="H31" s="56"/>
      <c r="I31" s="57"/>
      <c r="J31" s="23">
        <v>94</v>
      </c>
      <c r="K31" s="7">
        <v>97</v>
      </c>
      <c r="L31" s="7">
        <v>98</v>
      </c>
      <c r="M31" s="7">
        <v>98</v>
      </c>
      <c r="N31" s="7">
        <v>98</v>
      </c>
      <c r="O31" s="7"/>
      <c r="P31" s="7"/>
      <c r="Q31" s="10">
        <f t="shared" si="1"/>
        <v>69.285714285714292</v>
      </c>
    </row>
    <row r="32" spans="2:17" ht="15.75" customHeight="1" x14ac:dyDescent="0.35">
      <c r="B32" s="9">
        <f t="shared" si="0"/>
        <v>24</v>
      </c>
      <c r="C32" s="9" t="s">
        <v>131</v>
      </c>
      <c r="D32" s="55" t="s">
        <v>162</v>
      </c>
      <c r="E32" s="56"/>
      <c r="F32" s="56"/>
      <c r="G32" s="56"/>
      <c r="H32" s="56"/>
      <c r="I32" s="57"/>
      <c r="J32" s="7">
        <v>95</v>
      </c>
      <c r="K32" s="7">
        <v>98</v>
      </c>
      <c r="L32" s="7">
        <v>93</v>
      </c>
      <c r="M32" s="7">
        <v>93</v>
      </c>
      <c r="N32" s="7">
        <v>80</v>
      </c>
      <c r="O32" s="7"/>
      <c r="P32" s="7"/>
      <c r="Q32" s="10">
        <f t="shared" si="1"/>
        <v>65.571428571428569</v>
      </c>
    </row>
    <row r="33" spans="2:17" ht="15.75" customHeight="1" x14ac:dyDescent="0.35">
      <c r="B33" s="21">
        <f t="shared" si="0"/>
        <v>25</v>
      </c>
      <c r="C33" s="9" t="s">
        <v>132</v>
      </c>
      <c r="D33" s="55" t="s">
        <v>163</v>
      </c>
      <c r="E33" s="56"/>
      <c r="F33" s="56"/>
      <c r="G33" s="56"/>
      <c r="H33" s="56"/>
      <c r="I33" s="57"/>
      <c r="J33" s="23">
        <v>96</v>
      </c>
      <c r="K33" s="7">
        <v>96</v>
      </c>
      <c r="L33" s="7">
        <v>98</v>
      </c>
      <c r="M33" s="7">
        <v>98</v>
      </c>
      <c r="N33" s="7">
        <v>97</v>
      </c>
      <c r="O33" s="7"/>
      <c r="P33" s="7"/>
      <c r="Q33" s="10">
        <f t="shared" si="1"/>
        <v>69.285714285714292</v>
      </c>
    </row>
    <row r="34" spans="2:17" ht="15.75" customHeight="1" x14ac:dyDescent="0.35">
      <c r="B34" s="21">
        <f t="shared" si="0"/>
        <v>26</v>
      </c>
      <c r="C34" s="9" t="s">
        <v>133</v>
      </c>
      <c r="D34" s="55" t="s">
        <v>164</v>
      </c>
      <c r="E34" s="56"/>
      <c r="F34" s="56"/>
      <c r="G34" s="56"/>
      <c r="H34" s="56"/>
      <c r="I34" s="57"/>
      <c r="J34" s="23">
        <v>92</v>
      </c>
      <c r="K34" s="7">
        <v>96</v>
      </c>
      <c r="L34" s="7">
        <v>96</v>
      </c>
      <c r="M34" s="7">
        <v>96</v>
      </c>
      <c r="N34" s="7">
        <v>96</v>
      </c>
      <c r="O34" s="7"/>
      <c r="P34" s="7"/>
      <c r="Q34" s="10">
        <f t="shared" si="1"/>
        <v>68</v>
      </c>
    </row>
    <row r="35" spans="2:17" ht="15.75" customHeight="1" x14ac:dyDescent="0.35">
      <c r="B35" s="21">
        <f t="shared" si="0"/>
        <v>27</v>
      </c>
      <c r="C35" s="9" t="s">
        <v>134</v>
      </c>
      <c r="D35" s="106" t="s">
        <v>165</v>
      </c>
      <c r="E35" s="116"/>
      <c r="F35" s="116"/>
      <c r="G35" s="116"/>
      <c r="H35" s="116"/>
      <c r="I35" s="117"/>
      <c r="J35" s="23">
        <v>95</v>
      </c>
      <c r="K35" s="7">
        <v>100</v>
      </c>
      <c r="L35" s="7">
        <v>100</v>
      </c>
      <c r="M35" s="7">
        <v>100</v>
      </c>
      <c r="N35" s="7">
        <v>100</v>
      </c>
      <c r="O35" s="7"/>
      <c r="P35" s="7"/>
      <c r="Q35" s="10">
        <f t="shared" si="1"/>
        <v>70.714285714285708</v>
      </c>
    </row>
    <row r="36" spans="2:17" ht="15.75" customHeight="1" x14ac:dyDescent="0.35">
      <c r="B36" s="21">
        <f t="shared" si="0"/>
        <v>28</v>
      </c>
      <c r="C36" s="67" t="s">
        <v>135</v>
      </c>
      <c r="D36" s="125" t="s">
        <v>166</v>
      </c>
      <c r="E36" s="126"/>
      <c r="F36" s="126"/>
      <c r="G36" s="126"/>
      <c r="H36" s="126"/>
      <c r="I36" s="127"/>
      <c r="J36" s="23">
        <v>99</v>
      </c>
      <c r="K36" s="7">
        <v>100</v>
      </c>
      <c r="L36" s="7">
        <v>100</v>
      </c>
      <c r="M36" s="7">
        <v>100</v>
      </c>
      <c r="N36" s="7">
        <v>98</v>
      </c>
      <c r="O36" s="7"/>
      <c r="P36" s="7"/>
      <c r="Q36" s="10">
        <f t="shared" si="1"/>
        <v>71</v>
      </c>
    </row>
    <row r="37" spans="2:17" ht="15.75" customHeight="1" x14ac:dyDescent="0.35">
      <c r="B37" s="21">
        <f t="shared" si="0"/>
        <v>29</v>
      </c>
      <c r="C37" s="26"/>
      <c r="D37" s="84"/>
      <c r="E37" s="85"/>
      <c r="F37" s="85"/>
      <c r="G37" s="85"/>
      <c r="H37" s="85"/>
      <c r="I37" s="86"/>
      <c r="J37" s="23"/>
      <c r="K37" s="7"/>
      <c r="L37" s="7"/>
      <c r="M37" s="7"/>
      <c r="N37" s="7"/>
      <c r="O37" s="7"/>
      <c r="P37" s="7"/>
      <c r="Q37" s="10">
        <f t="shared" si="1"/>
        <v>0</v>
      </c>
    </row>
    <row r="38" spans="2:17" ht="15.75" customHeight="1" x14ac:dyDescent="0.35">
      <c r="B38" s="21">
        <f t="shared" si="0"/>
        <v>30</v>
      </c>
      <c r="C38" s="26"/>
      <c r="D38" s="84"/>
      <c r="E38" s="85"/>
      <c r="F38" s="85"/>
      <c r="G38" s="85"/>
      <c r="H38" s="85"/>
      <c r="I38" s="86"/>
      <c r="J38" s="23"/>
      <c r="K38" s="7"/>
      <c r="L38" s="7"/>
      <c r="M38" s="7"/>
      <c r="N38" s="7"/>
      <c r="O38" s="7"/>
      <c r="P38" s="7"/>
      <c r="Q38" s="10">
        <f t="shared" si="1"/>
        <v>0</v>
      </c>
    </row>
    <row r="39" spans="2:17" ht="15.75" customHeight="1" x14ac:dyDescent="0.35">
      <c r="B39" s="21">
        <f t="shared" si="0"/>
        <v>31</v>
      </c>
      <c r="C39" s="26"/>
      <c r="D39" s="84"/>
      <c r="E39" s="85"/>
      <c r="F39" s="85"/>
      <c r="G39" s="85"/>
      <c r="H39" s="85"/>
      <c r="I39" s="86"/>
      <c r="J39" s="23"/>
      <c r="K39" s="7"/>
      <c r="L39" s="7"/>
      <c r="M39" s="7"/>
      <c r="N39" s="7"/>
      <c r="O39" s="7"/>
      <c r="P39" s="7"/>
      <c r="Q39" s="10">
        <f t="shared" si="1"/>
        <v>0</v>
      </c>
    </row>
    <row r="40" spans="2:17" ht="15.75" customHeight="1" x14ac:dyDescent="0.35">
      <c r="B40" s="21">
        <f t="shared" si="0"/>
        <v>32</v>
      </c>
      <c r="C40" s="26"/>
      <c r="D40" s="84"/>
      <c r="E40" s="85"/>
      <c r="F40" s="85"/>
      <c r="G40" s="85"/>
      <c r="H40" s="85"/>
      <c r="I40" s="86"/>
      <c r="J40" s="23"/>
      <c r="K40" s="7"/>
      <c r="L40" s="7"/>
      <c r="M40" s="7"/>
      <c r="N40" s="7"/>
      <c r="O40" s="7"/>
      <c r="P40" s="7"/>
      <c r="Q40" s="10">
        <f t="shared" si="1"/>
        <v>0</v>
      </c>
    </row>
    <row r="41" spans="2:17" ht="15.75" customHeight="1" x14ac:dyDescent="0.35">
      <c r="B41" s="21">
        <f t="shared" si="0"/>
        <v>33</v>
      </c>
      <c r="C41" s="26"/>
      <c r="D41" s="84"/>
      <c r="E41" s="85"/>
      <c r="F41" s="85"/>
      <c r="G41" s="85"/>
      <c r="H41" s="85"/>
      <c r="I41" s="86"/>
      <c r="J41" s="23"/>
      <c r="K41" s="7"/>
      <c r="L41" s="7"/>
      <c r="M41" s="7"/>
      <c r="N41" s="7"/>
      <c r="O41" s="7"/>
      <c r="P41" s="7"/>
      <c r="Q41" s="10">
        <f t="shared" si="1"/>
        <v>0</v>
      </c>
    </row>
    <row r="42" spans="2:17" ht="15.75" customHeight="1" x14ac:dyDescent="0.35">
      <c r="B42" s="21">
        <f t="shared" si="0"/>
        <v>34</v>
      </c>
      <c r="C42" s="26"/>
      <c r="J42" s="23"/>
      <c r="K42" s="7"/>
      <c r="L42" s="7"/>
      <c r="M42" s="7"/>
      <c r="N42" s="7"/>
      <c r="O42" s="7"/>
      <c r="P42" s="7"/>
      <c r="Q42" s="10">
        <f t="shared" si="1"/>
        <v>0</v>
      </c>
    </row>
    <row r="43" spans="2:17" ht="15.75" customHeight="1" x14ac:dyDescent="0.35">
      <c r="B43" s="21">
        <f t="shared" si="0"/>
        <v>35</v>
      </c>
      <c r="C43" s="26"/>
      <c r="D43" s="84"/>
      <c r="E43" s="85"/>
      <c r="F43" s="85"/>
      <c r="G43" s="85"/>
      <c r="H43" s="85"/>
      <c r="I43" s="86"/>
      <c r="J43" s="23"/>
      <c r="K43" s="7"/>
      <c r="L43" s="7"/>
      <c r="M43" s="7"/>
      <c r="N43" s="7"/>
      <c r="O43" s="7"/>
      <c r="P43" s="7"/>
      <c r="Q43" s="10">
        <f t="shared" si="1"/>
        <v>0</v>
      </c>
    </row>
    <row r="44" spans="2:17" ht="15.75" customHeight="1" x14ac:dyDescent="0.35">
      <c r="B44" s="21">
        <f t="shared" si="0"/>
        <v>36</v>
      </c>
      <c r="C44" s="26"/>
      <c r="D44" s="84"/>
      <c r="E44" s="85"/>
      <c r="F44" s="85"/>
      <c r="G44" s="85"/>
      <c r="H44" s="85"/>
      <c r="I44" s="86"/>
      <c r="J44" s="23"/>
      <c r="K44" s="7"/>
      <c r="L44" s="7"/>
      <c r="M44" s="7"/>
      <c r="N44" s="7"/>
      <c r="O44" s="7"/>
      <c r="P44" s="7"/>
      <c r="Q44" s="10">
        <f t="shared" si="1"/>
        <v>0</v>
      </c>
    </row>
    <row r="45" spans="2:17" ht="15.75" customHeight="1" x14ac:dyDescent="0.35">
      <c r="B45" s="21">
        <f t="shared" si="0"/>
        <v>37</v>
      </c>
      <c r="C45" s="26"/>
      <c r="D45" s="84"/>
      <c r="E45" s="85"/>
      <c r="F45" s="85"/>
      <c r="G45" s="85"/>
      <c r="H45" s="85"/>
      <c r="I45" s="86"/>
      <c r="J45" s="23"/>
      <c r="K45" s="7"/>
      <c r="L45" s="7"/>
      <c r="M45" s="7"/>
      <c r="N45" s="7"/>
      <c r="O45" s="7"/>
      <c r="P45" s="7"/>
      <c r="Q45" s="10">
        <f t="shared" si="1"/>
        <v>0</v>
      </c>
    </row>
    <row r="46" spans="2:17" ht="15.75" customHeight="1" x14ac:dyDescent="0.35">
      <c r="B46" s="9">
        <f t="shared" si="0"/>
        <v>38</v>
      </c>
      <c r="C46" s="68"/>
      <c r="D46" s="128"/>
      <c r="E46" s="129"/>
      <c r="F46" s="129"/>
      <c r="G46" s="129"/>
      <c r="H46" s="129"/>
      <c r="I46" s="130"/>
      <c r="J46" s="7"/>
      <c r="K46" s="7"/>
      <c r="L46" s="7"/>
      <c r="M46" s="7"/>
      <c r="N46" s="7"/>
      <c r="O46" s="7"/>
      <c r="P46" s="7"/>
      <c r="Q46" s="10">
        <f t="shared" si="1"/>
        <v>0</v>
      </c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7"/>
      <c r="J47" s="7"/>
      <c r="K47" s="7"/>
      <c r="L47" s="7"/>
      <c r="M47" s="7"/>
      <c r="N47" s="7"/>
      <c r="O47" s="7"/>
      <c r="P47" s="7"/>
      <c r="Q47" s="10">
        <f t="shared" si="1"/>
        <v>0</v>
      </c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7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3"/>
      <c r="D49" s="74"/>
      <c r="E49" s="3"/>
    </row>
    <row r="50" spans="3:17" ht="15.75" customHeight="1" x14ac:dyDescent="0.35">
      <c r="C50" s="73"/>
      <c r="D50" s="74"/>
      <c r="E50" s="3"/>
      <c r="H50" s="80" t="s">
        <v>18</v>
      </c>
      <c r="I50" s="77"/>
      <c r="J50" s="7">
        <f t="shared" ref="J50:Q50" si="2">COUNTIF(J9:J48,"&gt;=70")</f>
        <v>28</v>
      </c>
      <c r="K50" s="7">
        <f t="shared" si="2"/>
        <v>28</v>
      </c>
      <c r="L50" s="7">
        <f t="shared" si="2"/>
        <v>28</v>
      </c>
      <c r="M50" s="7">
        <f t="shared" si="2"/>
        <v>28</v>
      </c>
      <c r="N50" s="7">
        <f t="shared" si="2"/>
        <v>28</v>
      </c>
      <c r="O50" s="7">
        <f t="shared" si="2"/>
        <v>0</v>
      </c>
      <c r="P50" s="7">
        <f t="shared" si="2"/>
        <v>0</v>
      </c>
      <c r="Q50" s="12">
        <f t="shared" si="2"/>
        <v>8</v>
      </c>
    </row>
    <row r="51" spans="3:17" ht="15.75" customHeight="1" x14ac:dyDescent="0.35">
      <c r="C51" s="73"/>
      <c r="D51" s="74"/>
      <c r="E51" s="2"/>
      <c r="H51" s="80" t="s">
        <v>19</v>
      </c>
      <c r="I51" s="77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31</v>
      </c>
    </row>
    <row r="52" spans="3:17" ht="15.75" customHeight="1" x14ac:dyDescent="0.35">
      <c r="C52" s="73"/>
      <c r="D52" s="74"/>
      <c r="E52" s="74"/>
      <c r="H52" s="80" t="s">
        <v>20</v>
      </c>
      <c r="I52" s="77"/>
      <c r="J52" s="7">
        <f t="shared" ref="J52:Q52" si="4">COUNT(J9:J48)</f>
        <v>28</v>
      </c>
      <c r="K52" s="7">
        <f t="shared" si="4"/>
        <v>28</v>
      </c>
      <c r="L52" s="7">
        <f t="shared" si="4"/>
        <v>28</v>
      </c>
      <c r="M52" s="7">
        <f t="shared" si="4"/>
        <v>28</v>
      </c>
      <c r="N52" s="7">
        <f t="shared" si="4"/>
        <v>28</v>
      </c>
      <c r="O52" s="7">
        <f t="shared" si="4"/>
        <v>0</v>
      </c>
      <c r="P52" s="7">
        <f t="shared" si="4"/>
        <v>0</v>
      </c>
      <c r="Q52" s="12">
        <f t="shared" si="4"/>
        <v>39</v>
      </c>
    </row>
    <row r="53" spans="3:17" ht="15.75" customHeight="1" x14ac:dyDescent="0.35">
      <c r="C53" s="73"/>
      <c r="D53" s="74"/>
      <c r="E53" s="3"/>
      <c r="H53" s="92" t="s">
        <v>21</v>
      </c>
      <c r="I53" s="77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>
        <f t="shared" si="5"/>
        <v>1</v>
      </c>
      <c r="O53" s="14" t="e">
        <f t="shared" si="5"/>
        <v>#DIV/0!</v>
      </c>
      <c r="P53" s="14" t="e">
        <f t="shared" si="5"/>
        <v>#DIV/0!</v>
      </c>
      <c r="Q53" s="15">
        <f t="shared" si="5"/>
        <v>0.20512820512820512</v>
      </c>
    </row>
    <row r="54" spans="3:17" ht="15.75" customHeight="1" x14ac:dyDescent="0.35">
      <c r="C54" s="73"/>
      <c r="D54" s="74"/>
      <c r="E54" s="3"/>
      <c r="H54" s="92" t="s">
        <v>22</v>
      </c>
      <c r="I54" s="77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 t="e">
        <f t="shared" si="6"/>
        <v>#DIV/0!</v>
      </c>
      <c r="P54" s="14" t="e">
        <f t="shared" si="6"/>
        <v>#DIV/0!</v>
      </c>
      <c r="Q54" s="15">
        <f t="shared" si="6"/>
        <v>0.79487179487179482</v>
      </c>
    </row>
    <row r="55" spans="3:17" ht="15.75" customHeight="1" x14ac:dyDescent="0.35">
      <c r="C55" s="73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3"/>
      <c r="K58" s="94"/>
      <c r="L58" s="94"/>
      <c r="M58" s="94"/>
      <c r="N58" s="94"/>
      <c r="O58" s="94"/>
      <c r="P58" s="94"/>
    </row>
    <row r="59" spans="3:17" ht="15.75" customHeight="1" x14ac:dyDescent="0.35">
      <c r="J59" s="90" t="s">
        <v>23</v>
      </c>
      <c r="K59" s="91"/>
      <c r="L59" s="91"/>
      <c r="M59" s="91"/>
      <c r="N59" s="91"/>
      <c r="O59" s="91"/>
      <c r="P59" s="91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8"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45:I45"/>
    <mergeCell ref="D37:I37"/>
    <mergeCell ref="D38:I38"/>
    <mergeCell ref="D19:I19"/>
    <mergeCell ref="D39:I39"/>
    <mergeCell ref="D40:I40"/>
    <mergeCell ref="D41:I41"/>
    <mergeCell ref="D43:I43"/>
    <mergeCell ref="D44:I44"/>
    <mergeCell ref="D36:I36"/>
    <mergeCell ref="D35:I35"/>
    <mergeCell ref="D20:I20"/>
    <mergeCell ref="D21:I21"/>
    <mergeCell ref="D22:I22"/>
    <mergeCell ref="D24:I24"/>
    <mergeCell ref="D27:I27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97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1"/>
      <c r="M2" s="1"/>
    </row>
    <row r="3" spans="2:15" ht="14.5" x14ac:dyDescent="0.35">
      <c r="C3" s="98" t="s">
        <v>1</v>
      </c>
      <c r="D3" s="74"/>
      <c r="E3" s="74"/>
      <c r="F3" s="74"/>
      <c r="G3" s="74"/>
      <c r="H3" s="74"/>
      <c r="I3" s="74"/>
      <c r="J3" s="74"/>
      <c r="K3" s="74"/>
      <c r="L3" s="3"/>
      <c r="M3" s="3"/>
    </row>
    <row r="4" spans="2:15" ht="14.5" x14ac:dyDescent="0.35">
      <c r="C4" t="s">
        <v>2</v>
      </c>
      <c r="D4" s="99"/>
      <c r="E4" s="94"/>
      <c r="F4" s="94"/>
      <c r="G4" s="94"/>
      <c r="I4" t="s">
        <v>3</v>
      </c>
      <c r="J4" s="96"/>
      <c r="K4" s="94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96" t="s">
        <v>27</v>
      </c>
      <c r="E6" s="94"/>
      <c r="F6" s="94"/>
      <c r="G6" s="94"/>
      <c r="I6" s="73" t="s">
        <v>6</v>
      </c>
      <c r="J6" s="74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80" t="s">
        <v>9</v>
      </c>
      <c r="E8" s="76"/>
      <c r="F8" s="76"/>
      <c r="G8" s="76"/>
      <c r="H8" s="76"/>
      <c r="I8" s="77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7"/>
      <c r="E9" s="76"/>
      <c r="F9" s="76"/>
      <c r="G9" s="76"/>
      <c r="H9" s="76"/>
      <c r="I9" s="77"/>
      <c r="J9" s="17">
        <f>+'GEST PRODUC I 607 A'!Q9</f>
        <v>71.285714285714292</v>
      </c>
      <c r="K9" s="17">
        <f t="shared" ref="K9:K11" si="0">+J9</f>
        <v>71.285714285714292</v>
      </c>
    </row>
    <row r="10" spans="2:15" ht="14.5" x14ac:dyDescent="0.35">
      <c r="B10" s="9">
        <f t="shared" ref="B10:B48" si="1">B9+1</f>
        <v>2</v>
      </c>
      <c r="C10" s="20"/>
      <c r="D10" s="87"/>
      <c r="E10" s="76"/>
      <c r="F10" s="76"/>
      <c r="G10" s="76"/>
      <c r="H10" s="76"/>
      <c r="I10" s="77"/>
      <c r="J10" s="17">
        <f>+'GEST PRODUC I 607 A'!Q10</f>
        <v>71.285714285714292</v>
      </c>
      <c r="K10" s="17">
        <f t="shared" si="0"/>
        <v>71.285714285714292</v>
      </c>
    </row>
    <row r="11" spans="2:15" ht="14.5" x14ac:dyDescent="0.35">
      <c r="B11" s="9">
        <f t="shared" si="1"/>
        <v>3</v>
      </c>
      <c r="C11" s="20"/>
      <c r="D11" s="87"/>
      <c r="E11" s="76"/>
      <c r="F11" s="76"/>
      <c r="G11" s="76"/>
      <c r="H11" s="76"/>
      <c r="I11" s="77"/>
      <c r="J11" s="17">
        <f>+'GEST PRODUC I 607 A'!Q11</f>
        <v>70.857142857142861</v>
      </c>
      <c r="K11" s="17">
        <f t="shared" si="0"/>
        <v>70.857142857142861</v>
      </c>
    </row>
    <row r="12" spans="2:15" ht="14.5" x14ac:dyDescent="0.35">
      <c r="B12" s="9">
        <f t="shared" si="1"/>
        <v>4</v>
      </c>
      <c r="C12" s="20"/>
      <c r="D12" s="87"/>
      <c r="E12" s="76"/>
      <c r="F12" s="76"/>
      <c r="G12" s="76"/>
      <c r="H12" s="76"/>
      <c r="I12" s="77"/>
      <c r="J12" s="17">
        <f>+'GEST PRODUC I 607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7"/>
      <c r="E13" s="76"/>
      <c r="F13" s="76"/>
      <c r="G13" s="76"/>
      <c r="H13" s="76"/>
      <c r="I13" s="77"/>
      <c r="J13" s="17">
        <f>+'GEST PRODUC I 607 A'!Q13</f>
        <v>69.571428571428569</v>
      </c>
      <c r="K13" s="17">
        <v>0</v>
      </c>
    </row>
    <row r="14" spans="2:15" ht="14.5" x14ac:dyDescent="0.35">
      <c r="B14" s="9">
        <f t="shared" si="1"/>
        <v>6</v>
      </c>
      <c r="C14" s="20"/>
      <c r="D14" s="87"/>
      <c r="E14" s="76"/>
      <c r="F14" s="76"/>
      <c r="G14" s="76"/>
      <c r="H14" s="76"/>
      <c r="I14" s="77"/>
      <c r="J14" s="17">
        <f>+'GEST PRODUC I 607 A'!Q14</f>
        <v>69.714285714285708</v>
      </c>
      <c r="K14" s="17">
        <v>0</v>
      </c>
    </row>
    <row r="15" spans="2:15" ht="14.5" x14ac:dyDescent="0.35">
      <c r="B15" s="9">
        <f t="shared" si="1"/>
        <v>7</v>
      </c>
      <c r="C15" s="20"/>
      <c r="D15" s="87"/>
      <c r="E15" s="76"/>
      <c r="F15" s="76"/>
      <c r="G15" s="76"/>
      <c r="H15" s="76"/>
      <c r="I15" s="77"/>
      <c r="J15" s="17">
        <f>+'GEST PRODUC I 607 A'!Q15</f>
        <v>69.571428571428569</v>
      </c>
      <c r="K15" s="7">
        <v>0</v>
      </c>
    </row>
    <row r="16" spans="2:15" ht="14.5" x14ac:dyDescent="0.35">
      <c r="B16" s="9">
        <f t="shared" si="1"/>
        <v>8</v>
      </c>
      <c r="C16" s="20"/>
      <c r="D16" s="87"/>
      <c r="E16" s="76"/>
      <c r="F16" s="76"/>
      <c r="G16" s="76"/>
      <c r="H16" s="76"/>
      <c r="I16" s="77"/>
      <c r="J16" s="17">
        <f>+'GEST PRODUC I 607 A'!Q16</f>
        <v>70.714285714285708</v>
      </c>
      <c r="K16" s="7">
        <v>0</v>
      </c>
    </row>
    <row r="17" spans="2:11" ht="14.5" x14ac:dyDescent="0.35">
      <c r="B17" s="9">
        <f t="shared" si="1"/>
        <v>9</v>
      </c>
      <c r="C17" s="20"/>
      <c r="D17" s="87"/>
      <c r="E17" s="76"/>
      <c r="F17" s="76"/>
      <c r="G17" s="76"/>
      <c r="H17" s="76"/>
      <c r="I17" s="77"/>
      <c r="J17" s="17">
        <f>+'GEST PRODUC I 607 A'!Q17</f>
        <v>70.714285714285708</v>
      </c>
      <c r="K17" s="17">
        <f t="shared" ref="K17:K18" si="2">+J17</f>
        <v>70.714285714285708</v>
      </c>
    </row>
    <row r="18" spans="2:11" ht="14.5" x14ac:dyDescent="0.35">
      <c r="B18" s="9">
        <f t="shared" si="1"/>
        <v>10</v>
      </c>
      <c r="C18" s="20"/>
      <c r="D18" s="87"/>
      <c r="E18" s="76"/>
      <c r="F18" s="76"/>
      <c r="G18" s="76"/>
      <c r="H18" s="76"/>
      <c r="I18" s="77"/>
      <c r="J18" s="17">
        <f>+'GEST PRODUC I 607 A'!Q18</f>
        <v>69.142857142857139</v>
      </c>
      <c r="K18" s="17">
        <f t="shared" si="2"/>
        <v>69.142857142857139</v>
      </c>
    </row>
    <row r="19" spans="2:11" ht="14.5" x14ac:dyDescent="0.35">
      <c r="B19" s="9">
        <f t="shared" si="1"/>
        <v>11</v>
      </c>
      <c r="C19" s="20"/>
      <c r="D19" s="87"/>
      <c r="E19" s="76"/>
      <c r="F19" s="76"/>
      <c r="G19" s="76"/>
      <c r="H19" s="76"/>
      <c r="I19" s="77"/>
      <c r="J19" s="17">
        <f>+'GEST PRODUC I 607 A'!Q19</f>
        <v>70.714285714285708</v>
      </c>
      <c r="K19" s="17">
        <v>0</v>
      </c>
    </row>
    <row r="20" spans="2:11" ht="14.5" x14ac:dyDescent="0.35">
      <c r="B20" s="9">
        <f t="shared" si="1"/>
        <v>12</v>
      </c>
      <c r="C20" s="20"/>
      <c r="D20" s="87"/>
      <c r="E20" s="76"/>
      <c r="F20" s="76"/>
      <c r="G20" s="76"/>
      <c r="H20" s="76"/>
      <c r="I20" s="77"/>
      <c r="J20" s="17">
        <f>+'GEST PRODUC I 607 A'!Q20</f>
        <v>70.857142857142861</v>
      </c>
      <c r="K20" s="17">
        <f t="shared" ref="K20:K26" si="3">+J20</f>
        <v>70.857142857142861</v>
      </c>
    </row>
    <row r="21" spans="2:11" ht="15.75" customHeight="1" x14ac:dyDescent="0.35">
      <c r="B21" s="9">
        <f t="shared" si="1"/>
        <v>13</v>
      </c>
      <c r="C21" s="20"/>
      <c r="D21" s="87"/>
      <c r="E21" s="76"/>
      <c r="F21" s="76"/>
      <c r="G21" s="76"/>
      <c r="H21" s="76"/>
      <c r="I21" s="77"/>
      <c r="J21" s="17">
        <f>+'GEST PRODUC I 607 A'!Q21</f>
        <v>69.571428571428569</v>
      </c>
      <c r="K21" s="17">
        <f t="shared" si="3"/>
        <v>69.571428571428569</v>
      </c>
    </row>
    <row r="22" spans="2:11" ht="15.75" customHeight="1" x14ac:dyDescent="0.35">
      <c r="B22" s="9">
        <f t="shared" si="1"/>
        <v>14</v>
      </c>
      <c r="C22" s="24"/>
      <c r="D22" s="101"/>
      <c r="E22" s="91"/>
      <c r="F22" s="91"/>
      <c r="G22" s="91"/>
      <c r="H22" s="91"/>
      <c r="I22" s="102"/>
      <c r="J22" s="17">
        <f>+'GEST PRODUC I 607 A'!Q22</f>
        <v>69.428571428571431</v>
      </c>
      <c r="K22" s="17">
        <f t="shared" si="3"/>
        <v>69.428571428571431</v>
      </c>
    </row>
    <row r="23" spans="2:11" ht="15.75" customHeight="1" x14ac:dyDescent="0.35">
      <c r="B23" s="9">
        <f t="shared" si="1"/>
        <v>15</v>
      </c>
      <c r="C23" s="25"/>
      <c r="D23" s="78"/>
      <c r="E23" s="79"/>
      <c r="F23" s="79"/>
      <c r="G23" s="79"/>
      <c r="H23" s="79"/>
      <c r="I23" s="79"/>
      <c r="J23" s="17">
        <f>+'GEST PRODUC I 607 A'!Q23</f>
        <v>69.142857142857139</v>
      </c>
      <c r="K23" s="17">
        <f t="shared" si="3"/>
        <v>69.142857142857139</v>
      </c>
    </row>
    <row r="24" spans="2:11" ht="15.75" customHeight="1" x14ac:dyDescent="0.35">
      <c r="B24" s="9">
        <f t="shared" si="1"/>
        <v>16</v>
      </c>
      <c r="C24" s="25"/>
      <c r="D24" s="78"/>
      <c r="E24" s="79"/>
      <c r="F24" s="79"/>
      <c r="G24" s="79"/>
      <c r="H24" s="79"/>
      <c r="I24" s="79"/>
      <c r="J24" s="17">
        <f>+'GEST PRODUC I 607 A'!Q24</f>
        <v>70.714285714285708</v>
      </c>
      <c r="K24" s="17">
        <f t="shared" si="3"/>
        <v>70.714285714285708</v>
      </c>
    </row>
    <row r="25" spans="2:11" ht="15.75" customHeight="1" x14ac:dyDescent="0.35">
      <c r="B25" s="9">
        <f t="shared" si="1"/>
        <v>17</v>
      </c>
      <c r="C25" s="25"/>
      <c r="D25" s="78"/>
      <c r="E25" s="79"/>
      <c r="F25" s="79"/>
      <c r="G25" s="79"/>
      <c r="H25" s="79"/>
      <c r="I25" s="79"/>
      <c r="J25" s="17">
        <f>+'GEST PRODUC I 607 A'!Q25</f>
        <v>67</v>
      </c>
      <c r="K25" s="17">
        <f t="shared" si="3"/>
        <v>67</v>
      </c>
    </row>
    <row r="26" spans="2:11" ht="15.75" customHeight="1" x14ac:dyDescent="0.35">
      <c r="B26" s="9">
        <f t="shared" si="1"/>
        <v>18</v>
      </c>
      <c r="C26" s="25"/>
      <c r="D26" s="78"/>
      <c r="E26" s="79"/>
      <c r="F26" s="79"/>
      <c r="G26" s="79"/>
      <c r="H26" s="79"/>
      <c r="I26" s="79"/>
      <c r="J26" s="17">
        <f>+'GEST PRODUC I 607 A'!Q26</f>
        <v>65.428571428571431</v>
      </c>
      <c r="K26" s="17">
        <f t="shared" si="3"/>
        <v>65.428571428571431</v>
      </c>
    </row>
    <row r="27" spans="2:11" ht="15.75" customHeight="1" x14ac:dyDescent="0.35">
      <c r="B27" s="9">
        <f t="shared" si="1"/>
        <v>19</v>
      </c>
      <c r="C27" s="25"/>
      <c r="D27" s="78"/>
      <c r="E27" s="79"/>
      <c r="F27" s="79"/>
      <c r="G27" s="79"/>
      <c r="H27" s="79"/>
      <c r="I27" s="79"/>
      <c r="J27" s="17"/>
      <c r="K27" s="7"/>
    </row>
    <row r="28" spans="2:11" ht="15.75" customHeight="1" x14ac:dyDescent="0.35">
      <c r="B28" s="9">
        <f t="shared" si="1"/>
        <v>20</v>
      </c>
      <c r="C28" s="25"/>
      <c r="D28" s="78"/>
      <c r="E28" s="79"/>
      <c r="F28" s="79"/>
      <c r="G28" s="79"/>
      <c r="H28" s="79"/>
      <c r="I28" s="79"/>
      <c r="J28" s="17"/>
      <c r="K28" s="7"/>
    </row>
    <row r="29" spans="2:11" ht="15.75" customHeight="1" x14ac:dyDescent="0.35">
      <c r="B29" s="9">
        <f t="shared" si="1"/>
        <v>21</v>
      </c>
      <c r="C29" s="25"/>
      <c r="D29" s="115"/>
      <c r="E29" s="82"/>
      <c r="F29" s="82"/>
      <c r="G29" s="82"/>
      <c r="H29" s="82"/>
      <c r="I29" s="83"/>
      <c r="J29" s="17"/>
      <c r="K29" s="7"/>
    </row>
    <row r="30" spans="2:11" ht="15.75" customHeight="1" x14ac:dyDescent="0.35">
      <c r="B30" s="9">
        <f t="shared" si="1"/>
        <v>22</v>
      </c>
      <c r="C30" s="25"/>
      <c r="D30" s="78"/>
      <c r="E30" s="79"/>
      <c r="F30" s="79"/>
      <c r="G30" s="79"/>
      <c r="H30" s="79"/>
      <c r="I30" s="79"/>
      <c r="J30" s="17"/>
      <c r="K30" s="7"/>
    </row>
    <row r="31" spans="2:11" ht="15.75" customHeight="1" x14ac:dyDescent="0.35">
      <c r="B31" s="9">
        <f t="shared" si="1"/>
        <v>23</v>
      </c>
      <c r="C31" s="25"/>
      <c r="D31" s="78"/>
      <c r="E31" s="79"/>
      <c r="F31" s="79"/>
      <c r="G31" s="79"/>
      <c r="H31" s="79"/>
      <c r="I31" s="79"/>
      <c r="J31" s="17"/>
      <c r="K31" s="7"/>
    </row>
    <row r="32" spans="2:11" ht="15.75" customHeight="1" x14ac:dyDescent="0.35">
      <c r="B32" s="9">
        <f t="shared" si="1"/>
        <v>24</v>
      </c>
      <c r="C32" s="24"/>
      <c r="D32" s="101"/>
      <c r="E32" s="91"/>
      <c r="F32" s="91"/>
      <c r="G32" s="91"/>
      <c r="H32" s="91"/>
      <c r="I32" s="102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103"/>
      <c r="E34" s="104"/>
      <c r="F34" s="104"/>
      <c r="G34" s="104"/>
      <c r="H34" s="104"/>
      <c r="I34" s="105"/>
      <c r="J34" s="17"/>
      <c r="K34" s="7"/>
    </row>
    <row r="35" spans="2:11" ht="15.75" customHeight="1" x14ac:dyDescent="0.35">
      <c r="B35" s="9">
        <f t="shared" si="1"/>
        <v>27</v>
      </c>
      <c r="C35" s="25"/>
      <c r="D35" s="78"/>
      <c r="E35" s="79"/>
      <c r="F35" s="79"/>
      <c r="G35" s="79"/>
      <c r="H35" s="79"/>
      <c r="I35" s="79"/>
      <c r="J35" s="17"/>
      <c r="K35" s="7"/>
    </row>
    <row r="36" spans="2:11" ht="15.75" customHeight="1" x14ac:dyDescent="0.35">
      <c r="B36" s="9">
        <f t="shared" si="1"/>
        <v>28</v>
      </c>
      <c r="C36" s="25"/>
      <c r="D36" s="78"/>
      <c r="E36" s="79"/>
      <c r="F36" s="79"/>
      <c r="G36" s="79"/>
      <c r="H36" s="79"/>
      <c r="I36" s="79"/>
      <c r="J36" s="17"/>
      <c r="K36" s="7"/>
    </row>
    <row r="37" spans="2:11" ht="15.75" customHeight="1" x14ac:dyDescent="0.35">
      <c r="B37" s="9">
        <f t="shared" si="1"/>
        <v>29</v>
      </c>
      <c r="C37" s="9"/>
      <c r="D37" s="75"/>
      <c r="E37" s="76"/>
      <c r="F37" s="76"/>
      <c r="G37" s="76"/>
      <c r="H37" s="76"/>
      <c r="I37" s="77"/>
      <c r="J37" s="17"/>
      <c r="K37" s="7"/>
    </row>
    <row r="38" spans="2:11" ht="15.75" customHeight="1" x14ac:dyDescent="0.35">
      <c r="B38" s="9">
        <f t="shared" si="1"/>
        <v>30</v>
      </c>
      <c r="C38" s="9"/>
      <c r="D38" s="75"/>
      <c r="E38" s="76"/>
      <c r="F38" s="76"/>
      <c r="G38" s="76"/>
      <c r="H38" s="76"/>
      <c r="I38" s="77"/>
      <c r="J38" s="17"/>
      <c r="K38" s="7"/>
    </row>
    <row r="39" spans="2:11" ht="15.75" customHeight="1" x14ac:dyDescent="0.35">
      <c r="B39" s="9">
        <f t="shared" si="1"/>
        <v>31</v>
      </c>
      <c r="C39" s="9"/>
      <c r="D39" s="75"/>
      <c r="E39" s="76"/>
      <c r="F39" s="76"/>
      <c r="G39" s="76"/>
      <c r="H39" s="76"/>
      <c r="I39" s="77"/>
      <c r="J39" s="17"/>
      <c r="K39" s="7"/>
    </row>
    <row r="40" spans="2:11" ht="15.75" customHeight="1" x14ac:dyDescent="0.35">
      <c r="B40" s="9">
        <f t="shared" si="1"/>
        <v>32</v>
      </c>
      <c r="C40" s="9"/>
      <c r="D40" s="75"/>
      <c r="E40" s="76"/>
      <c r="F40" s="76"/>
      <c r="G40" s="76"/>
      <c r="H40" s="76"/>
      <c r="I40" s="77"/>
      <c r="J40" s="17"/>
      <c r="K40" s="7"/>
    </row>
    <row r="41" spans="2:11" ht="15.75" customHeight="1" x14ac:dyDescent="0.35">
      <c r="B41" s="9">
        <f t="shared" si="1"/>
        <v>33</v>
      </c>
      <c r="C41" s="9"/>
      <c r="D41" s="75"/>
      <c r="E41" s="76"/>
      <c r="F41" s="76"/>
      <c r="G41" s="76"/>
      <c r="H41" s="76"/>
      <c r="I41" s="77"/>
      <c r="J41" s="17"/>
      <c r="K41" s="7"/>
    </row>
    <row r="42" spans="2:11" ht="15.75" customHeight="1" x14ac:dyDescent="0.35">
      <c r="B42" s="9">
        <f t="shared" si="1"/>
        <v>34</v>
      </c>
      <c r="C42" s="9"/>
      <c r="D42" s="75"/>
      <c r="E42" s="76"/>
      <c r="F42" s="76"/>
      <c r="G42" s="76"/>
      <c r="H42" s="76"/>
      <c r="I42" s="77"/>
      <c r="J42" s="17"/>
      <c r="K42" s="7"/>
    </row>
    <row r="43" spans="2:11" ht="15.75" customHeight="1" x14ac:dyDescent="0.35">
      <c r="B43" s="9">
        <f t="shared" si="1"/>
        <v>35</v>
      </c>
      <c r="C43" s="9"/>
      <c r="D43" s="75"/>
      <c r="E43" s="76"/>
      <c r="F43" s="76"/>
      <c r="G43" s="76"/>
      <c r="H43" s="76"/>
      <c r="I43" s="77"/>
      <c r="J43" s="17"/>
      <c r="K43" s="7"/>
    </row>
    <row r="44" spans="2:11" ht="15.75" customHeight="1" x14ac:dyDescent="0.35">
      <c r="B44" s="9">
        <f t="shared" si="1"/>
        <v>36</v>
      </c>
      <c r="C44" s="9"/>
      <c r="D44" s="75"/>
      <c r="E44" s="76"/>
      <c r="F44" s="76"/>
      <c r="G44" s="76"/>
      <c r="H44" s="76"/>
      <c r="I44" s="77"/>
      <c r="J44" s="17"/>
      <c r="K44" s="7"/>
    </row>
    <row r="45" spans="2:11" ht="15.75" customHeight="1" x14ac:dyDescent="0.35">
      <c r="B45" s="9">
        <f t="shared" si="1"/>
        <v>37</v>
      </c>
      <c r="C45" s="11"/>
      <c r="D45" s="75"/>
      <c r="E45" s="76"/>
      <c r="F45" s="76"/>
      <c r="G45" s="76"/>
      <c r="H45" s="76"/>
      <c r="I45" s="77"/>
      <c r="J45" s="17"/>
      <c r="K45" s="7"/>
    </row>
    <row r="46" spans="2:11" ht="15.75" customHeight="1" x14ac:dyDescent="0.35">
      <c r="B46" s="9">
        <f t="shared" si="1"/>
        <v>38</v>
      </c>
      <c r="C46" s="11"/>
      <c r="D46" s="75"/>
      <c r="E46" s="76"/>
      <c r="F46" s="76"/>
      <c r="G46" s="76"/>
      <c r="H46" s="76"/>
      <c r="I46" s="77"/>
      <c r="J46" s="17"/>
      <c r="K46" s="7"/>
    </row>
    <row r="47" spans="2:11" ht="15.75" customHeight="1" x14ac:dyDescent="0.35">
      <c r="B47" s="9">
        <f t="shared" si="1"/>
        <v>39</v>
      </c>
      <c r="C47" s="11"/>
      <c r="D47" s="75"/>
      <c r="E47" s="76"/>
      <c r="F47" s="76"/>
      <c r="G47" s="76"/>
      <c r="H47" s="76"/>
      <c r="I47" s="77"/>
      <c r="J47" s="17"/>
      <c r="K47" s="7"/>
    </row>
    <row r="48" spans="2:11" ht="15.75" customHeight="1" x14ac:dyDescent="0.35">
      <c r="B48" s="9">
        <f t="shared" si="1"/>
        <v>40</v>
      </c>
      <c r="C48" s="11"/>
      <c r="D48" s="75"/>
      <c r="E48" s="76"/>
      <c r="F48" s="76"/>
      <c r="G48" s="76"/>
      <c r="H48" s="76"/>
      <c r="I48" s="77"/>
      <c r="J48" s="17"/>
      <c r="K48" s="7"/>
    </row>
    <row r="49" spans="3:11" ht="15.75" customHeight="1" x14ac:dyDescent="0.35">
      <c r="C49" s="73"/>
      <c r="D49" s="74"/>
      <c r="E49" s="3"/>
    </row>
    <row r="50" spans="3:11" ht="15.75" customHeight="1" x14ac:dyDescent="0.35">
      <c r="C50" s="73"/>
      <c r="D50" s="74"/>
      <c r="E50" s="3"/>
      <c r="H50" s="80" t="s">
        <v>18</v>
      </c>
      <c r="I50" s="77"/>
      <c r="J50" s="7">
        <f>COUNTIF(K9:K48,"&gt;=70")</f>
        <v>6</v>
      </c>
      <c r="K50" s="3"/>
    </row>
    <row r="51" spans="3:11" ht="15.75" customHeight="1" x14ac:dyDescent="0.35">
      <c r="C51" s="73"/>
      <c r="D51" s="74"/>
      <c r="E51" s="2"/>
      <c r="H51" s="80" t="s">
        <v>19</v>
      </c>
      <c r="I51" s="77"/>
      <c r="J51" s="7">
        <f>COUNTIF(K9:K48,"&lt;70")</f>
        <v>12</v>
      </c>
      <c r="K51" s="3"/>
    </row>
    <row r="52" spans="3:11" ht="15.75" customHeight="1" x14ac:dyDescent="0.35">
      <c r="C52" s="73"/>
      <c r="D52" s="74"/>
      <c r="E52" s="74"/>
      <c r="H52" s="80" t="s">
        <v>20</v>
      </c>
      <c r="I52" s="77"/>
      <c r="J52" s="7">
        <f>COUNT(J9:J48)</f>
        <v>18</v>
      </c>
      <c r="K52" s="3"/>
    </row>
    <row r="53" spans="3:11" ht="15.75" customHeight="1" x14ac:dyDescent="0.35">
      <c r="C53" s="73"/>
      <c r="D53" s="74"/>
      <c r="E53" s="3"/>
      <c r="H53" s="92" t="s">
        <v>21</v>
      </c>
      <c r="I53" s="77"/>
      <c r="J53" s="13">
        <f>J50/J52</f>
        <v>0.33333333333333331</v>
      </c>
      <c r="K53" s="18"/>
    </row>
    <row r="54" spans="3:11" ht="15.75" customHeight="1" x14ac:dyDescent="0.35">
      <c r="C54" s="73"/>
      <c r="D54" s="74"/>
      <c r="E54" s="3"/>
      <c r="H54" s="92" t="s">
        <v>22</v>
      </c>
      <c r="I54" s="77"/>
      <c r="J54" s="13">
        <f>J51/J52</f>
        <v>0.66666666666666663</v>
      </c>
      <c r="K54" s="19"/>
    </row>
    <row r="55" spans="3:11" ht="15.75" customHeight="1" x14ac:dyDescent="0.35">
      <c r="C55" s="73"/>
      <c r="D55" s="74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3"/>
      <c r="K58" s="74"/>
    </row>
    <row r="59" spans="3:11" ht="15.75" customHeight="1" x14ac:dyDescent="0.35">
      <c r="J59" s="98"/>
      <c r="K59" s="74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 PRODUC I 607 A</vt:lpstr>
      <vt:lpstr>GEST PRODUC I 607 B</vt:lpstr>
      <vt:lpstr>MEJORA E INNOV PROC NEG</vt:lpstr>
      <vt:lpstr>CADENA DE SUMINISTROS.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2024-06-06T04:47:27Z</dcterms:modified>
</cp:coreProperties>
</file>