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83fee0b080e62112/Documentos/FEBRERO-JULIO 2024/SGI ESCOLARIZADO/REPORTE 3/"/>
    </mc:Choice>
  </mc:AlternateContent>
  <xr:revisionPtr revIDLastSave="269" documentId="11_3963E1DF41CDF7304FFCE1A6E6D325525287B8EE" xr6:coauthVersionLast="47" xr6:coauthVersionMax="47" xr10:uidLastSave="{D6EDD94A-893A-48AC-A1E2-50984947FA28}"/>
  <bookViews>
    <workbookView xWindow="-110" yWindow="-110" windowWidth="19420" windowHeight="1030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23" l="1"/>
  <c r="L20" i="23"/>
  <c r="L19" i="23"/>
  <c r="L18" i="23"/>
  <c r="B37" i="22"/>
  <c r="I28" i="10"/>
  <c r="L14" i="10" l="1"/>
  <c r="E14" i="25" l="1"/>
  <c r="E15" i="25"/>
  <c r="E16" i="25"/>
  <c r="E17" i="25"/>
  <c r="D14" i="25"/>
  <c r="D15" i="25"/>
  <c r="D16" i="25"/>
  <c r="D17" i="25"/>
  <c r="C14" i="25"/>
  <c r="C15" i="25"/>
  <c r="C16" i="25"/>
  <c r="C17" i="25"/>
  <c r="A14" i="25"/>
  <c r="A15" i="25"/>
  <c r="A16" i="25"/>
  <c r="A17" i="25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J18" i="25" s="1"/>
  <c r="D18" i="25"/>
  <c r="C18" i="25"/>
  <c r="A18" i="25"/>
  <c r="J17" i="25"/>
  <c r="J16" i="25"/>
  <c r="J15" i="25"/>
  <c r="J14" i="25"/>
  <c r="B37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J18" i="24" s="1"/>
  <c r="D18" i="24"/>
  <c r="C18" i="24"/>
  <c r="A18" i="24"/>
  <c r="E17" i="24"/>
  <c r="J17" i="24" s="1"/>
  <c r="D17" i="24"/>
  <c r="C17" i="24"/>
  <c r="A17" i="24"/>
  <c r="E16" i="24"/>
  <c r="J16" i="24" s="1"/>
  <c r="D16" i="24"/>
  <c r="C16" i="24"/>
  <c r="A16" i="24"/>
  <c r="E15" i="24"/>
  <c r="J15" i="24" s="1"/>
  <c r="D15" i="24"/>
  <c r="C15" i="24"/>
  <c r="A15" i="24"/>
  <c r="E14" i="24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F28" i="23"/>
  <c r="D17" i="23"/>
  <c r="D16" i="23"/>
  <c r="D15" i="23"/>
  <c r="A15" i="23"/>
  <c r="E14" i="23"/>
  <c r="D14" i="23"/>
  <c r="C14" i="23"/>
  <c r="A14" i="23"/>
  <c r="B10" i="23"/>
  <c r="L8" i="23"/>
  <c r="H8" i="23"/>
  <c r="E8" i="23"/>
  <c r="C14" i="22"/>
  <c r="E14" i="22"/>
  <c r="A14" i="22"/>
  <c r="B10" i="22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E28" i="23"/>
  <c r="L14" i="22"/>
  <c r="E28" i="22"/>
  <c r="L28" i="10"/>
  <c r="I28" i="25" l="1"/>
  <c r="J28" i="25" s="1"/>
  <c r="L28" i="25"/>
  <c r="H28" i="25"/>
  <c r="I28" i="24"/>
  <c r="J28" i="24" s="1"/>
  <c r="L28" i="24"/>
  <c r="H28" i="24"/>
  <c r="I28" i="23"/>
  <c r="L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<sst xmlns="http://schemas.openxmlformats.org/spreadsheetml/2006/main" count="212" uniqueCount="45">
  <si>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</si>
  <si>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</si>
  <si>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</si>
  <si>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</si>
  <si>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</si>
  <si>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</si>
  <si>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</si>
  <si>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</si>
  <si>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</si>
  <si>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</si>
  <si>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</si>
  <si>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</si>
  <si>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</si>
  <si>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</si>
  <si>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</si>
  <si>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</si>
  <si>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</si>
  <si>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</si>
  <si>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</si>
  <si>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</si>
  <si>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</si>
  <si>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</si>
  <si>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</si>
  <si>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</si>
  <si>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</si>
  <si>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</si>
  <si>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</si>
  <si>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</si>
  <si>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</si>
  <si>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</si>
  <si>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GESTIÓN EMPRESARIAL</t>
  </si>
  <si>
    <t>YARI DE LA LUZ ALFARO CARVAJAL</t>
  </si>
  <si>
    <t>IGE</t>
  </si>
  <si>
    <t>C.P. ANA KARENINA CORDOBA FERMAN</t>
  </si>
  <si>
    <t>I.I. YARI DE LA LUZ ALFARO CARVAJAL</t>
  </si>
  <si>
    <t>L.C. ANA KARENINA CORDOBA FERMAN</t>
  </si>
  <si>
    <t>SEPTIEMBRE 23-ENERO 24</t>
  </si>
  <si>
    <t>FEBRERO-JUNIO 24</t>
  </si>
  <si>
    <t>GESTIÒN DE LA PRODUCCIÒN I</t>
  </si>
  <si>
    <t>CADENA DE SUMINISTROS</t>
  </si>
  <si>
    <t>MEJORA E INNOVACIÒN DE PROCESOS DE NEGOCIOS</t>
  </si>
  <si>
    <t>607 A</t>
  </si>
  <si>
    <t>607 B</t>
  </si>
  <si>
    <t>807 A</t>
  </si>
  <si>
    <t>MEJORA E INNOVACIÒN DE LOS PROCESOS DE NEGOCIOS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</si>
</sst>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5" fillId="0" borderId="0" xfId="0" applyNumberFormat="1" applyFont="1" applyAlignment="1">
      <alignment wrapText="1"/>
    </xf>
    <xf numFmtId="16" fontId="4" fillId="0" borderId="0" xfId="0" applyNumberFormat="1" applyFont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1" fontId="4" fillId="2" borderId="6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absolute">
    <xdr:from>
      <xdr:col>3</xdr:col>
      <xdr:colOff>19050</xdr:colOff>
      <xdr:row>32</xdr:row>
      <xdr:rowOff>120650</xdr:rowOff>
    </xdr:from>
    <xdr:to>
      <xdr:col>3</xdr:col>
      <xdr:colOff>1109943</xdr:colOff>
      <xdr:row>33</xdr:row>
      <xdr:rowOff>698127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3276600" y="7677150"/>
          <a:ext cx="1090893" cy="7457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absolute">
    <xdr:from>
      <xdr:col>2</xdr:col>
      <xdr:colOff>403412</xdr:colOff>
      <xdr:row>33</xdr:row>
      <xdr:rowOff>104588</xdr:rowOff>
    </xdr:from>
    <xdr:to>
      <xdr:col>3</xdr:col>
      <xdr:colOff>1053541</xdr:colOff>
      <xdr:row>36</xdr:row>
      <xdr:rowOff>62753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7191C9C-D545-4E98-BBCB-33A7712999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3421530" y="7612529"/>
          <a:ext cx="1090893" cy="7425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773206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absolute">
    <xdr:from>
      <xdr:col>2</xdr:col>
      <xdr:colOff>425823</xdr:colOff>
      <xdr:row>33</xdr:row>
      <xdr:rowOff>119529</xdr:rowOff>
    </xdr:from>
    <xdr:to>
      <xdr:col>3</xdr:col>
      <xdr:colOff>1225209</xdr:colOff>
      <xdr:row>36</xdr:row>
      <xdr:rowOff>179294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D3A535D-0622-44F4-AF56-17ABFA06E4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3443941" y="7627470"/>
          <a:ext cx="1240150" cy="8441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opLeftCell="A7" zoomScaleNormal="100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7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7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7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7" ht="13" x14ac:dyDescent="0.3">
      <c r="A6" s="25" t="s">
        <v>2</v>
      </c>
      <c r="B6" s="25"/>
      <c r="C6" s="25"/>
      <c r="D6" s="25"/>
      <c r="E6" s="26" t="s">
        <v>30</v>
      </c>
      <c r="F6" s="26"/>
      <c r="G6" s="26"/>
      <c r="H6" s="26"/>
      <c r="I6" s="3"/>
      <c r="J6" s="3"/>
      <c r="K6" s="3"/>
      <c r="L6" s="3"/>
      <c r="M6" s="3"/>
      <c r="N6" s="3"/>
    </row>
    <row r="7" spans="1:17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3" x14ac:dyDescent="0.3">
      <c r="A8" s="4" t="s">
        <v>3</v>
      </c>
      <c r="B8" s="36" t="s">
        <v>4</v>
      </c>
      <c r="C8" s="36"/>
      <c r="D8" s="14" t="s">
        <v>5</v>
      </c>
      <c r="E8" s="5">
        <v>4</v>
      </c>
      <c r="G8" s="4" t="s">
        <v>6</v>
      </c>
      <c r="H8" s="5">
        <v>3</v>
      </c>
      <c r="I8" s="35" t="s">
        <v>7</v>
      </c>
      <c r="J8" s="35"/>
      <c r="K8" s="35"/>
      <c r="L8" s="36" t="s">
        <v>37</v>
      </c>
      <c r="M8" s="36"/>
      <c r="N8" s="36"/>
    </row>
    <row r="10" spans="1:17" ht="13" x14ac:dyDescent="0.3">
      <c r="A10" s="4" t="s">
        <v>8</v>
      </c>
      <c r="B10" s="36" t="s">
        <v>34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7" ht="13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  <c r="Q13" s="22"/>
    </row>
    <row r="14" spans="1:17" s="11" customFormat="1" x14ac:dyDescent="0.25">
      <c r="A14" s="8" t="s">
        <v>38</v>
      </c>
      <c r="B14" s="9" t="s">
        <v>21</v>
      </c>
      <c r="C14" s="9" t="s">
        <v>41</v>
      </c>
      <c r="D14" s="9" t="s">
        <v>32</v>
      </c>
      <c r="E14" s="9">
        <v>25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" si="0">K14/E14</f>
        <v>0</v>
      </c>
      <c r="M14" s="9">
        <v>0</v>
      </c>
      <c r="N14" s="15">
        <v>0</v>
      </c>
    </row>
    <row r="15" spans="1:17" s="11" customFormat="1" x14ac:dyDescent="0.25">
      <c r="A15" s="8" t="s">
        <v>38</v>
      </c>
      <c r="B15" s="9" t="s">
        <v>21</v>
      </c>
      <c r="C15" s="9" t="s">
        <v>42</v>
      </c>
      <c r="D15" s="9" t="s">
        <v>32</v>
      </c>
      <c r="E15" s="9">
        <v>18</v>
      </c>
      <c r="F15" s="9">
        <v>15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83</v>
      </c>
      <c r="N15" s="15">
        <v>0.72</v>
      </c>
    </row>
    <row r="16" spans="1:17" s="11" customFormat="1" x14ac:dyDescent="0.25">
      <c r="A16" s="8" t="s">
        <v>39</v>
      </c>
      <c r="B16" s="9" t="s">
        <v>21</v>
      </c>
      <c r="C16" s="9" t="s">
        <v>43</v>
      </c>
      <c r="D16" s="9" t="s">
        <v>32</v>
      </c>
      <c r="E16" s="9">
        <v>28</v>
      </c>
      <c r="F16" s="9">
        <v>28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94</v>
      </c>
      <c r="N16" s="15">
        <v>0.61</v>
      </c>
    </row>
    <row r="17" spans="1:16" s="11" customFormat="1" ht="25" x14ac:dyDescent="0.25">
      <c r="A17" s="8" t="s">
        <v>40</v>
      </c>
      <c r="B17" s="9" t="s">
        <v>21</v>
      </c>
      <c r="C17" s="9" t="s">
        <v>43</v>
      </c>
      <c r="D17" s="9" t="s">
        <v>32</v>
      </c>
      <c r="E17" s="9">
        <v>30</v>
      </c>
      <c r="F17" s="9">
        <v>0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0</v>
      </c>
      <c r="N17" s="15">
        <v>0</v>
      </c>
    </row>
    <row r="18" spans="1:16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6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6" s="11" customFormat="1" ht="13" x14ac:dyDescent="0.3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1"/>
    </row>
    <row r="21" spans="1:16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6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6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6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6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6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6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6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43</v>
      </c>
      <c r="G28" s="17"/>
      <c r="H28" s="18"/>
      <c r="I28" s="17">
        <f t="shared" ref="I28" si="1">SUM(I14:I27)</f>
        <v>3</v>
      </c>
      <c r="J28" s="17"/>
      <c r="K28" s="17">
        <f>SUM(K14:K27)</f>
        <v>0</v>
      </c>
      <c r="L28" s="18">
        <f t="shared" ref="L28" si="2">K28/E28</f>
        <v>0</v>
      </c>
      <c r="M28" s="17">
        <f>AVERAGE(M14:M27)</f>
        <v>44.25</v>
      </c>
      <c r="N28" s="19">
        <f>AVERAGE(N14:N27)</f>
        <v>0.33250000000000002</v>
      </c>
    </row>
    <row r="30" spans="1:16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6" x14ac:dyDescent="0.25">
      <c r="A32" s="12"/>
    </row>
    <row r="33" spans="1:10" ht="13" x14ac:dyDescent="0.3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I.I. YARI DE LA LUZ ALFARO CARVAJAL</v>
      </c>
      <c r="C37" s="42"/>
      <c r="D37" s="42"/>
      <c r="E37" s="13"/>
      <c r="F37" s="13"/>
      <c r="G37" s="42" t="s">
        <v>35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0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" x14ac:dyDescent="0.3">
      <c r="A6" s="25" t="s">
        <v>2</v>
      </c>
      <c r="B6" s="25"/>
      <c r="C6" s="25"/>
      <c r="D6" s="25"/>
      <c r="E6" s="26" t="s">
        <v>30</v>
      </c>
      <c r="F6" s="26"/>
      <c r="G6" s="26"/>
      <c r="H6" s="2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6">
        <v>2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FEBRERO-JUNIO 24</v>
      </c>
      <c r="M8" s="36"/>
      <c r="N8" s="36"/>
    </row>
    <row r="10" spans="1:14" ht="13" x14ac:dyDescent="0.3">
      <c r="A10" s="4" t="s">
        <v>8</v>
      </c>
      <c r="B10" s="36" t="str">
        <f>'1'!B10</f>
        <v>I.I. YARI DE LA LUZ ALFARO CARVAJAL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ht="13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9" t="str">
        <f>'1'!A14</f>
        <v>GESTIÒN DE LA PRODUCCIÒN I</v>
      </c>
      <c r="B14" s="9">
        <v>1</v>
      </c>
      <c r="C14" s="9" t="str">
        <f>'1'!C14</f>
        <v>607 A</v>
      </c>
      <c r="D14" s="9" t="s">
        <v>32</v>
      </c>
      <c r="E14" s="9">
        <f>'1'!E14</f>
        <v>25</v>
      </c>
      <c r="F14" s="9">
        <v>23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9">
        <v>90</v>
      </c>
      <c r="N14" s="15">
        <v>0.92</v>
      </c>
    </row>
    <row r="15" spans="1:14" s="11" customFormat="1" x14ac:dyDescent="0.25">
      <c r="A15" s="9" t="s">
        <v>38</v>
      </c>
      <c r="B15" s="9">
        <v>2</v>
      </c>
      <c r="C15" s="9" t="s">
        <v>41</v>
      </c>
      <c r="D15" s="9" t="s">
        <v>32</v>
      </c>
      <c r="E15" s="9">
        <v>25</v>
      </c>
      <c r="F15" s="9">
        <v>23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86</v>
      </c>
      <c r="N15" s="15">
        <v>0.84</v>
      </c>
    </row>
    <row r="16" spans="1:14" s="11" customFormat="1" x14ac:dyDescent="0.25">
      <c r="A16" s="23" t="s">
        <v>38</v>
      </c>
      <c r="B16" s="9">
        <v>2</v>
      </c>
      <c r="C16" s="9" t="s">
        <v>42</v>
      </c>
      <c r="D16" s="9" t="s">
        <v>32</v>
      </c>
      <c r="E16" s="9">
        <v>18</v>
      </c>
      <c r="F16" s="9">
        <v>11</v>
      </c>
      <c r="G16" s="9"/>
      <c r="H16" s="10"/>
      <c r="I16" s="9">
        <v>7</v>
      </c>
      <c r="J16" s="10"/>
      <c r="K16" s="9">
        <v>0</v>
      </c>
      <c r="L16" s="10">
        <v>0</v>
      </c>
      <c r="M16" s="9">
        <v>80</v>
      </c>
      <c r="N16" s="15">
        <v>0.61</v>
      </c>
    </row>
    <row r="17" spans="1:14" s="11" customFormat="1" x14ac:dyDescent="0.25">
      <c r="A17" s="9" t="s">
        <v>39</v>
      </c>
      <c r="B17" s="9"/>
      <c r="C17" s="9" t="s">
        <v>43</v>
      </c>
      <c r="D17" s="9" t="s">
        <v>32</v>
      </c>
      <c r="E17" s="9">
        <v>28</v>
      </c>
      <c r="F17" s="9">
        <v>0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0</v>
      </c>
      <c r="N17" s="15">
        <v>0</v>
      </c>
    </row>
    <row r="18" spans="1:14" s="11" customFormat="1" ht="25" x14ac:dyDescent="0.25">
      <c r="A18" s="9" t="s">
        <v>40</v>
      </c>
      <c r="B18" s="9">
        <v>1</v>
      </c>
      <c r="C18" s="9" t="s">
        <v>43</v>
      </c>
      <c r="D18" s="9" t="s">
        <v>32</v>
      </c>
      <c r="E18" s="9">
        <v>30</v>
      </c>
      <c r="F18" s="9"/>
      <c r="G18" s="9"/>
      <c r="H18" s="10"/>
      <c r="I18" s="9"/>
      <c r="J18" s="10"/>
      <c r="K18" s="9"/>
      <c r="L18" s="10"/>
      <c r="M18" s="9">
        <v>94</v>
      </c>
      <c r="N18" s="15">
        <v>0.63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126</v>
      </c>
      <c r="F28" s="17">
        <f>SUM(F14:F27)</f>
        <v>57</v>
      </c>
      <c r="G28" s="17">
        <f>SUM(G14:G27)</f>
        <v>0</v>
      </c>
      <c r="H28" s="18">
        <f>SUM(F28:G28)/E28</f>
        <v>0.45238095238095238</v>
      </c>
      <c r="I28" s="17">
        <f t="shared" ref="I28" si="1">(E28-SUM(F28:G28))-K28</f>
        <v>69</v>
      </c>
      <c r="J28" s="18">
        <f t="shared" ref="J28" si="2">I28/E28</f>
        <v>0.54761904761904767</v>
      </c>
      <c r="K28" s="17">
        <f>SUM(K14:K27)</f>
        <v>0</v>
      </c>
      <c r="L28" s="18">
        <f t="shared" si="0"/>
        <v>0</v>
      </c>
      <c r="M28" s="17">
        <f>AVERAGE(M14:M27)</f>
        <v>70</v>
      </c>
      <c r="N28" s="19">
        <f>AVERAGE(N14:N27)</f>
        <v>0.6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I.I. YARI DE LA LUZ ALFARO CARVAJAL</v>
      </c>
      <c r="C37" s="42"/>
      <c r="D37" s="42"/>
      <c r="E37" s="13"/>
      <c r="F37" s="13"/>
      <c r="G37" s="42" t="s">
        <v>35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30" zoomScale="85" zoomScaleNormal="85" zoomScaleSheetLayoutView="100" workbookViewId="0">
      <selection activeCell="M34" sqref="M3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3" width="10.1796875" style="1" customWidth="1"/>
    <col min="14" max="16384" width="11.4531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" x14ac:dyDescent="0.3">
      <c r="A6" s="25" t="s">
        <v>2</v>
      </c>
      <c r="B6" s="25"/>
      <c r="C6" s="25"/>
      <c r="D6" s="25"/>
      <c r="E6" s="26" t="s">
        <v>30</v>
      </c>
      <c r="F6" s="26"/>
      <c r="G6" s="26"/>
      <c r="H6" s="2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6">
        <v>3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FEBRERO-JUNIO 24</v>
      </c>
      <c r="M8" s="36"/>
      <c r="N8" s="36"/>
    </row>
    <row r="10" spans="1:14" ht="13" x14ac:dyDescent="0.3">
      <c r="A10" s="4" t="s">
        <v>8</v>
      </c>
      <c r="B10" s="36" t="str">
        <f>'1'!B10</f>
        <v>I.I. YARI DE LA LUZ ALFARO CARVAJAL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ht="13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9" t="str">
        <f>'1'!A14</f>
        <v>GESTIÒN DE LA PRODUCCIÒN I</v>
      </c>
      <c r="B14" s="9">
        <v>3</v>
      </c>
      <c r="C14" s="9" t="str">
        <f>'1'!C14</f>
        <v>607 A</v>
      </c>
      <c r="D14" s="9" t="str">
        <f>'1'!D14</f>
        <v>IGE</v>
      </c>
      <c r="E14" s="9">
        <f>'1'!E14</f>
        <v>25</v>
      </c>
      <c r="F14" s="9">
        <v>23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9">
        <v>90</v>
      </c>
      <c r="N14" s="15">
        <v>0.88</v>
      </c>
    </row>
    <row r="15" spans="1:14" s="11" customFormat="1" x14ac:dyDescent="0.25">
      <c r="A15" s="9" t="str">
        <f>'1'!A15</f>
        <v>GESTIÒN DE LA PRODUCCIÒN I</v>
      </c>
      <c r="B15" s="9">
        <v>4</v>
      </c>
      <c r="C15" s="9" t="s">
        <v>41</v>
      </c>
      <c r="D15" s="9" t="str">
        <f>'1'!D15</f>
        <v>IGE</v>
      </c>
      <c r="E15" s="9">
        <v>25</v>
      </c>
      <c r="F15" s="9">
        <v>23</v>
      </c>
      <c r="G15" s="9"/>
      <c r="H15" s="10"/>
      <c r="I15" s="9">
        <v>2</v>
      </c>
      <c r="J15" s="10"/>
      <c r="K15" s="9">
        <v>0</v>
      </c>
      <c r="L15" s="10">
        <f t="shared" si="0"/>
        <v>0</v>
      </c>
      <c r="M15" s="9">
        <v>91</v>
      </c>
      <c r="N15" s="15">
        <v>0.92</v>
      </c>
    </row>
    <row r="16" spans="1:14" s="11" customFormat="1" x14ac:dyDescent="0.25">
      <c r="A16" s="9" t="s">
        <v>38</v>
      </c>
      <c r="B16" s="9">
        <v>3</v>
      </c>
      <c r="C16" s="9" t="s">
        <v>42</v>
      </c>
      <c r="D16" s="9" t="str">
        <f>'1'!D16</f>
        <v>IGE</v>
      </c>
      <c r="E16" s="9">
        <v>18</v>
      </c>
      <c r="F16" s="9">
        <v>14</v>
      </c>
      <c r="G16" s="9"/>
      <c r="H16" s="10"/>
      <c r="I16" s="9">
        <v>4</v>
      </c>
      <c r="J16" s="10"/>
      <c r="K16" s="9">
        <v>0</v>
      </c>
      <c r="L16" s="10">
        <f t="shared" si="0"/>
        <v>0</v>
      </c>
      <c r="M16" s="9">
        <v>82</v>
      </c>
      <c r="N16" s="15">
        <v>0.61</v>
      </c>
    </row>
    <row r="17" spans="1:14" s="11" customFormat="1" x14ac:dyDescent="0.25">
      <c r="A17" s="9" t="s">
        <v>38</v>
      </c>
      <c r="B17" s="9">
        <v>4</v>
      </c>
      <c r="C17" s="9" t="s">
        <v>42</v>
      </c>
      <c r="D17" s="9" t="str">
        <f>'1'!D17</f>
        <v>IGE</v>
      </c>
      <c r="E17" s="9">
        <v>18</v>
      </c>
      <c r="F17" s="9">
        <v>17</v>
      </c>
      <c r="G17" s="9"/>
      <c r="H17" s="10"/>
      <c r="I17" s="9">
        <v>1</v>
      </c>
      <c r="J17" s="10"/>
      <c r="K17" s="9">
        <v>0</v>
      </c>
      <c r="L17" s="10">
        <f t="shared" si="0"/>
        <v>0</v>
      </c>
      <c r="M17" s="9">
        <v>91</v>
      </c>
      <c r="N17" s="15">
        <v>0.89</v>
      </c>
    </row>
    <row r="18" spans="1:14" s="11" customFormat="1" x14ac:dyDescent="0.25">
      <c r="A18" s="9" t="s">
        <v>39</v>
      </c>
      <c r="B18" s="9">
        <v>2</v>
      </c>
      <c r="C18" s="9" t="s">
        <v>43</v>
      </c>
      <c r="D18" s="9" t="s">
        <v>32</v>
      </c>
      <c r="E18" s="9">
        <v>28</v>
      </c>
      <c r="F18" s="9">
        <v>28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95</v>
      </c>
      <c r="N18" s="15">
        <v>0.71</v>
      </c>
    </row>
    <row r="19" spans="1:14" s="11" customFormat="1" x14ac:dyDescent="0.25">
      <c r="A19" s="9" t="s">
        <v>39</v>
      </c>
      <c r="B19" s="9">
        <v>3</v>
      </c>
      <c r="C19" s="9" t="s">
        <v>43</v>
      </c>
      <c r="D19" s="9" t="s">
        <v>32</v>
      </c>
      <c r="E19" s="9">
        <v>28</v>
      </c>
      <c r="F19" s="9">
        <v>28</v>
      </c>
      <c r="G19" s="9"/>
      <c r="H19" s="10"/>
      <c r="I19" s="9">
        <v>0</v>
      </c>
      <c r="J19" s="10"/>
      <c r="K19" s="9">
        <v>0</v>
      </c>
      <c r="L19" s="10">
        <f t="shared" si="0"/>
        <v>0</v>
      </c>
      <c r="M19" s="9">
        <v>96</v>
      </c>
      <c r="N19" s="15">
        <v>0.86</v>
      </c>
    </row>
    <row r="20" spans="1:14" s="11" customFormat="1" ht="25" x14ac:dyDescent="0.25">
      <c r="A20" s="9" t="s">
        <v>44</v>
      </c>
      <c r="B20" s="9">
        <v>2</v>
      </c>
      <c r="C20" s="9" t="s">
        <v>43</v>
      </c>
      <c r="D20" s="9" t="s">
        <v>32</v>
      </c>
      <c r="E20" s="9">
        <v>30</v>
      </c>
      <c r="F20" s="9">
        <v>30</v>
      </c>
      <c r="G20" s="9"/>
      <c r="H20" s="10"/>
      <c r="I20" s="9">
        <v>0</v>
      </c>
      <c r="J20" s="10"/>
      <c r="K20" s="9">
        <v>0</v>
      </c>
      <c r="L20" s="10">
        <f t="shared" si="0"/>
        <v>0</v>
      </c>
      <c r="M20" s="9">
        <v>94</v>
      </c>
      <c r="N20" s="15">
        <v>0.7</v>
      </c>
    </row>
    <row r="21" spans="1:14" s="11" customFormat="1" x14ac:dyDescent="0.25"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172</v>
      </c>
      <c r="F28" s="17">
        <f>SUM(F14:F27)</f>
        <v>163</v>
      </c>
      <c r="G28" s="17"/>
      <c r="H28" s="18"/>
      <c r="I28" s="17">
        <f t="shared" ref="I19:I28" si="1">(E28-SUM(F28:G28))-K28</f>
        <v>9</v>
      </c>
      <c r="J28" s="18"/>
      <c r="K28" s="17">
        <f>SUM(K14:K27)</f>
        <v>0</v>
      </c>
      <c r="L28" s="18">
        <f t="shared" si="0"/>
        <v>0</v>
      </c>
      <c r="M28" s="45">
        <f>AVERAGE(M14:M27)</f>
        <v>91.285714285714292</v>
      </c>
      <c r="N28" s="19">
        <f>AVERAGE(N14:N27)</f>
        <v>0.79571428571428571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I.I. YARI DE LA LUZ ALFARO CARVAJAL</v>
      </c>
      <c r="C37" s="42"/>
      <c r="D37" s="42"/>
      <c r="E37" s="13"/>
      <c r="F37" s="13"/>
      <c r="G37" s="42" t="s">
        <v>35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O11" sqref="O1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7265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" x14ac:dyDescent="0.3">
      <c r="A6" s="25" t="s">
        <v>2</v>
      </c>
      <c r="B6" s="25"/>
      <c r="C6" s="25"/>
      <c r="D6" s="25"/>
      <c r="E6" s="26" t="s">
        <v>30</v>
      </c>
      <c r="F6" s="26"/>
      <c r="G6" s="26"/>
      <c r="H6" s="2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6">
        <v>4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FEBRERO-JUNIO 24</v>
      </c>
      <c r="M8" s="36"/>
      <c r="N8" s="36"/>
    </row>
    <row r="10" spans="1:14" ht="13" x14ac:dyDescent="0.3">
      <c r="A10" s="4" t="s">
        <v>8</v>
      </c>
      <c r="B10" s="36" t="str">
        <f>'1'!B10</f>
        <v>I.I. YARI DE LA LUZ ALFARO CARVAJAL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ht="13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9" t="str">
        <f>'1'!A14</f>
        <v>GESTIÒN DE LA PRODUCCIÒN I</v>
      </c>
      <c r="B14" s="9"/>
      <c r="C14" s="9" t="str">
        <f>'1'!C14</f>
        <v>607 A</v>
      </c>
      <c r="D14" s="9" t="str">
        <f>'1'!D14</f>
        <v>IGE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GESTIÒN DE LA PRODUCCIÒN I</v>
      </c>
      <c r="B15" s="9"/>
      <c r="C15" s="9" t="str">
        <f>'1'!C15</f>
        <v>607 B</v>
      </c>
      <c r="D15" s="9" t="str">
        <f>'1'!D15</f>
        <v>IGE</v>
      </c>
      <c r="E15" s="9">
        <f>'1'!E15</f>
        <v>18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CADENA DE SUMINISTROS</v>
      </c>
      <c r="B16" s="9"/>
      <c r="C16" s="9" t="str">
        <f>'1'!C16</f>
        <v>807 A</v>
      </c>
      <c r="D16" s="9" t="str">
        <f>'1'!D16</f>
        <v>IGE</v>
      </c>
      <c r="E16" s="9">
        <f>'1'!E16</f>
        <v>28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ht="25" x14ac:dyDescent="0.25">
      <c r="A17" s="9" t="str">
        <f>'1'!A17</f>
        <v>MEJORA E INNOVACIÒN DE PROCESOS DE NEGOCIOS</v>
      </c>
      <c r="B17" s="9"/>
      <c r="C17" s="9" t="str">
        <f>'1'!C17</f>
        <v>807 A</v>
      </c>
      <c r="D17" s="9" t="str">
        <f>'1'!D17</f>
        <v>IGE</v>
      </c>
      <c r="E17" s="9">
        <f>'1'!E17</f>
        <v>30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101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3" t="str">
        <f>B10</f>
        <v>I.I. YARI DE LA LUZ ALFARO CARVAJAL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6" zoomScale="110" zoomScaleNormal="110" zoomScaleSheetLayoutView="100" workbookViewId="0">
      <selection activeCell="H8" sqref="H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" x14ac:dyDescent="0.3">
      <c r="A6" s="25" t="s">
        <v>2</v>
      </c>
      <c r="B6" s="25"/>
      <c r="C6" s="25"/>
      <c r="D6" s="25"/>
      <c r="E6" s="26" t="s">
        <v>30</v>
      </c>
      <c r="F6" s="26"/>
      <c r="G6" s="26"/>
      <c r="H6" s="2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6">
        <v>1</v>
      </c>
      <c r="C8" s="36"/>
      <c r="D8" s="14" t="s">
        <v>5</v>
      </c>
      <c r="E8" s="20">
        <v>1</v>
      </c>
      <c r="F8"/>
      <c r="G8" s="4" t="s">
        <v>6</v>
      </c>
      <c r="H8" s="20">
        <v>1</v>
      </c>
      <c r="I8" s="35" t="s">
        <v>7</v>
      </c>
      <c r="J8" s="35"/>
      <c r="K8" s="35"/>
      <c r="L8" s="36" t="s">
        <v>36</v>
      </c>
      <c r="M8" s="36"/>
      <c r="N8" s="36"/>
    </row>
    <row r="10" spans="1:14" ht="13" x14ac:dyDescent="0.3">
      <c r="A10" s="4" t="s">
        <v>8</v>
      </c>
      <c r="B10" s="36" t="s">
        <v>31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ht="13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9" t="str">
        <f>'1'!A14</f>
        <v>GESTIÒN DE LA PRODUCCIÒN I</v>
      </c>
      <c r="B14" s="9"/>
      <c r="C14" s="9" t="str">
        <f>'1'!C14</f>
        <v>607 A</v>
      </c>
      <c r="D14" s="9" t="str">
        <f>'1'!D14</f>
        <v>IGE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GESTIÒN DE LA PRODUCCIÒN I</v>
      </c>
      <c r="B15" s="9"/>
      <c r="C15" s="9" t="str">
        <f>'1'!C15</f>
        <v>607 B</v>
      </c>
      <c r="D15" s="9" t="str">
        <f>'1'!D15</f>
        <v>IGE</v>
      </c>
      <c r="E15" s="9">
        <f>'1'!E15</f>
        <v>18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CADENA DE SUMINISTROS</v>
      </c>
      <c r="B16" s="9"/>
      <c r="C16" s="9" t="str">
        <f>'1'!C16</f>
        <v>807 A</v>
      </c>
      <c r="D16" s="9" t="str">
        <f>'1'!D16</f>
        <v>IGE</v>
      </c>
      <c r="E16" s="9">
        <f>'1'!E16</f>
        <v>28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/>
      <c r="N16" s="15"/>
    </row>
    <row r="17" spans="1:14" s="11" customFormat="1" ht="25" x14ac:dyDescent="0.25">
      <c r="A17" s="9" t="str">
        <f>'1'!A17</f>
        <v>MEJORA E INNOVACIÒN DE PROCESOS DE NEGOCIOS</v>
      </c>
      <c r="B17" s="9"/>
      <c r="C17" s="9" t="str">
        <f>'1'!C17</f>
        <v>807 A</v>
      </c>
      <c r="D17" s="9" t="str">
        <f>'1'!D17</f>
        <v>IGE</v>
      </c>
      <c r="E17" s="9">
        <f>'1'!E17</f>
        <v>30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101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4" t="str">
        <f>B10</f>
        <v>YARI DE LA LUZ ALFARO CARVAJAL</v>
      </c>
      <c r="C37" s="44"/>
      <c r="D37" s="44"/>
      <c r="E37" s="13"/>
      <c r="F37" s="13"/>
      <c r="G37" s="44" t="s">
        <v>33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Yari Alfaro</cp:lastModifiedBy>
  <cp:revision/>
  <dcterms:created xsi:type="dcterms:W3CDTF">2021-11-22T14:45:25Z</dcterms:created>
  <dcterms:modified xsi:type="dcterms:W3CDTF">2024-06-06T00:52:10Z</dcterms:modified>
  <cp:category/>
  <cp:contentStatus/>
</cp:coreProperties>
</file>