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SGI ESCOLARIZADO/REPORTE FINAL/"/>
    </mc:Choice>
  </mc:AlternateContent>
  <xr:revisionPtr revIDLastSave="360" documentId="11_3963E1DF41CDF7304FFCE1A6E6D325525287B8EE" xr6:coauthVersionLast="47" xr6:coauthVersionMax="47" xr10:uidLastSave="{9D24440E-C9F7-43F5-BCEB-C7F9863D2738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5" l="1"/>
  <c r="B37" i="24"/>
  <c r="L18" i="24"/>
  <c r="B37" i="23"/>
  <c r="L20" i="23"/>
  <c r="L19" i="23"/>
  <c r="L18" i="23"/>
  <c r="B37" i="22"/>
  <c r="I28" i="10"/>
  <c r="L14" i="10" l="1"/>
  <c r="E14" i="25" l="1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J17" i="25"/>
  <c r="J16" i="25"/>
  <c r="J15" i="25"/>
  <c r="J14" i="25"/>
  <c r="N28" i="24"/>
  <c r="M28" i="24"/>
  <c r="K28" i="24"/>
  <c r="G28" i="24"/>
  <c r="F28" i="24"/>
  <c r="D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L8" i="24"/>
  <c r="H8" i="24"/>
  <c r="E8" i="24"/>
  <c r="N28" i="23"/>
  <c r="M28" i="23"/>
  <c r="K28" i="23"/>
  <c r="F28" i="23"/>
  <c r="D17" i="23"/>
  <c r="D16" i="23"/>
  <c r="D15" i="23"/>
  <c r="A15" i="23"/>
  <c r="E14" i="23"/>
  <c r="D14" i="23"/>
  <c r="C14" i="23"/>
  <c r="A14" i="23"/>
  <c r="B10" i="23"/>
  <c r="L8" i="23"/>
  <c r="H8" i="23"/>
  <c r="E8" i="23"/>
  <c r="C14" i="22"/>
  <c r="E14" i="22"/>
  <c r="A14" i="22"/>
  <c r="B10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J28" i="22" s="1"/>
  <c r="H28" i="22"/>
  <c r="L28" i="22"/>
</calcChain>
</file>

<file path=xl/sharedStrings.xml><?xml version="1.0" encoding="utf-8"?>
<sst xmlns="http://schemas.openxmlformats.org/spreadsheetml/2006/main" count="224" uniqueCount="46">
  <si>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</si>
  <si>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</si>
  <si>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</si>
  <si>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</si>
  <si>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</si>
  <si>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</si>
  <si>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</si>
  <si>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</si>
  <si>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</si>
  <si>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</si>
  <si>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</si>
  <si>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</si>
  <si>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</si>
  <si>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</si>
  <si>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</si>
  <si>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</si>
  <si>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</si>
  <si>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</si>
  <si>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</si>
  <si>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</si>
  <si>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</si>
  <si>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</si>
  <si>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</si>
  <si>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</si>
  <si>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</si>
  <si>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</si>
  <si>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</si>
  <si>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</si>
  <si>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</si>
  <si>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</si>
  <si>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</si>
  <si>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</si>
  <si>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</si>
  <si>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</si>
  <si>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</si>
  <si>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L.C. ANA KARENINA CORDOBA FERMAN</t>
  </si>
  <si>
    <t>FEBRERO-JUNIO 24</t>
  </si>
  <si>
    <t>GESTIÒN DE LA PRODUCCIÒN I</t>
  </si>
  <si>
    <t>CADENA DE SUMINISTROS</t>
  </si>
  <si>
    <t>MEJORA E INNOVACIÒN DE PROCESOS DE NEGOCIOS</t>
  </si>
  <si>
    <t>607 A</t>
  </si>
  <si>
    <t>607 B</t>
  </si>
  <si>
    <t>807 A</t>
  </si>
  <si>
    <t>MEJORA E INNOVACIÒN DE LOS PROCESOS DE NEGOCIOS</t>
  </si>
  <si>
    <t>FINAL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</si>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</sst>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" fontId="3" fillId="0" borderId="0" xfId="0" applyNumberFormat="1" applyFont="1" applyAlignment="1">
      <alignment wrapText="1"/>
    </xf>
    <xf numFmtId="16" fontId="2" fillId="0" borderId="0" xfId="0" applyNumberFormat="1" applyFont="1"/>
    <xf numFmtId="0" fontId="2" fillId="0" borderId="0" xfId="0" applyFont="1" applyAlignment="1">
      <alignment horizontal="center" wrapText="1"/>
    </xf>
    <xf numFmtId="1" fontId="2" fillId="2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3</xdr:col>
      <xdr:colOff>19050</xdr:colOff>
      <xdr:row>32</xdr:row>
      <xdr:rowOff>120650</xdr:rowOff>
    </xdr:from>
    <xdr:to>
      <xdr:col>3</xdr:col>
      <xdr:colOff>1109943</xdr:colOff>
      <xdr:row>33</xdr:row>
      <xdr:rowOff>698127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276600" y="7677150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403412</xdr:colOff>
      <xdr:row>33</xdr:row>
      <xdr:rowOff>104588</xdr:rowOff>
    </xdr:from>
    <xdr:to>
      <xdr:col>3</xdr:col>
      <xdr:colOff>1053541</xdr:colOff>
      <xdr:row>36</xdr:row>
      <xdr:rowOff>62753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191C9C-D545-4E98-BBCB-33A7712999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21530" y="7612529"/>
          <a:ext cx="1090893" cy="742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773206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425823</xdr:colOff>
      <xdr:row>33</xdr:row>
      <xdr:rowOff>119529</xdr:rowOff>
    </xdr:from>
    <xdr:to>
      <xdr:col>3</xdr:col>
      <xdr:colOff>1225209</xdr:colOff>
      <xdr:row>36</xdr:row>
      <xdr:rowOff>179294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3A535D-0622-44F4-AF56-17ABFA06E4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43941" y="7627470"/>
          <a:ext cx="1240150" cy="8441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291353</xdr:colOff>
      <xdr:row>33</xdr:row>
      <xdr:rowOff>104588</xdr:rowOff>
    </xdr:from>
    <xdr:to>
      <xdr:col>3</xdr:col>
      <xdr:colOff>1060856</xdr:colOff>
      <xdr:row>36</xdr:row>
      <xdr:rowOff>164353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85DBDC-EC1D-46BE-842B-009BD0C61A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309471" y="7612529"/>
          <a:ext cx="1240150" cy="844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366889</xdr:colOff>
      <xdr:row>33</xdr:row>
      <xdr:rowOff>91722</xdr:rowOff>
    </xdr:from>
    <xdr:to>
      <xdr:col>3</xdr:col>
      <xdr:colOff>1218983</xdr:colOff>
      <xdr:row>36</xdr:row>
      <xdr:rowOff>145677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763CDC-EDDB-4BA5-BECF-D3D2F539B5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393722" y="7662333"/>
          <a:ext cx="1240150" cy="84417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7" zoomScaleNormal="100" zoomScaleSheetLayoutView="100" workbookViewId="0">
      <selection activeCell="L17" sqref="L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7" ht="13" x14ac:dyDescent="0.3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7" t="s">
        <v>36</v>
      </c>
      <c r="M8" s="37"/>
      <c r="N8" s="37"/>
    </row>
    <row r="10" spans="1:17" ht="13" x14ac:dyDescent="0.3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7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  <c r="Q13" s="22"/>
    </row>
    <row r="14" spans="1:17" s="11" customFormat="1" x14ac:dyDescent="0.25">
      <c r="A14" s="8" t="s">
        <v>37</v>
      </c>
      <c r="B14" s="9" t="s">
        <v>45</v>
      </c>
      <c r="C14" s="9" t="s">
        <v>40</v>
      </c>
      <c r="D14" s="9" t="s">
        <v>32</v>
      </c>
      <c r="E14" s="9">
        <v>25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0</v>
      </c>
      <c r="N14" s="15">
        <v>0</v>
      </c>
    </row>
    <row r="15" spans="1:17" s="11" customFormat="1" x14ac:dyDescent="0.25">
      <c r="A15" s="8" t="s">
        <v>37</v>
      </c>
      <c r="B15" s="9" t="s">
        <v>21</v>
      </c>
      <c r="C15" s="9" t="s">
        <v>41</v>
      </c>
      <c r="D15" s="9" t="s">
        <v>32</v>
      </c>
      <c r="E15" s="9">
        <v>18</v>
      </c>
      <c r="F15" s="9">
        <v>15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83</v>
      </c>
      <c r="N15" s="15">
        <v>0.72</v>
      </c>
    </row>
    <row r="16" spans="1:17" s="11" customFormat="1" x14ac:dyDescent="0.25">
      <c r="A16" s="8" t="s">
        <v>38</v>
      </c>
      <c r="B16" s="9" t="s">
        <v>21</v>
      </c>
      <c r="C16" s="9" t="s">
        <v>42</v>
      </c>
      <c r="D16" s="9" t="s">
        <v>32</v>
      </c>
      <c r="E16" s="9"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94</v>
      </c>
      <c r="N16" s="15">
        <v>0.61</v>
      </c>
    </row>
    <row r="17" spans="1:16" s="11" customFormat="1" ht="25" x14ac:dyDescent="0.25">
      <c r="A17" s="8" t="s">
        <v>39</v>
      </c>
      <c r="B17" s="9" t="s">
        <v>45</v>
      </c>
      <c r="C17" s="9" t="s">
        <v>42</v>
      </c>
      <c r="D17" s="9" t="s">
        <v>32</v>
      </c>
      <c r="E17" s="9">
        <v>30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6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43</v>
      </c>
      <c r="G28" s="17"/>
      <c r="H28" s="18"/>
      <c r="I28" s="17">
        <f t="shared" ref="I28" si="1">SUM(I14:I27)</f>
        <v>3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44.25</v>
      </c>
      <c r="N28" s="19">
        <f>AVERAGE(N14:N27)</f>
        <v>0.33250000000000002</v>
      </c>
    </row>
    <row r="30" spans="1:16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6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 t="s">
        <v>35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="85" zoomScaleNormal="85" zoomScaleSheetLayoutView="100" workbookViewId="0">
      <selection activeCell="M18" sqref="M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FEBRERO-JUNIO 24</v>
      </c>
      <c r="M8" s="37"/>
      <c r="N8" s="37"/>
    </row>
    <row r="10" spans="1:14" ht="13" x14ac:dyDescent="0.3">
      <c r="A10" s="4" t="s">
        <v>8</v>
      </c>
      <c r="B10" s="37" t="str">
        <f>'1'!B10</f>
        <v>I.I. YARI DE LA LUZ ALFARO CARVAJAL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GESTIÒN DE LA PRODUCCIÒN I</v>
      </c>
      <c r="B14" s="9">
        <v>1</v>
      </c>
      <c r="C14" s="9" t="str">
        <f>'1'!C14</f>
        <v>607 A</v>
      </c>
      <c r="D14" s="9" t="s">
        <v>32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0.92</v>
      </c>
    </row>
    <row r="15" spans="1:14" s="11" customFormat="1" x14ac:dyDescent="0.25">
      <c r="A15" s="9" t="s">
        <v>37</v>
      </c>
      <c r="B15" s="9">
        <v>2</v>
      </c>
      <c r="C15" s="9" t="s">
        <v>40</v>
      </c>
      <c r="D15" s="9" t="s">
        <v>32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86</v>
      </c>
      <c r="N15" s="15">
        <v>0.84</v>
      </c>
    </row>
    <row r="16" spans="1:14" s="11" customFormat="1" x14ac:dyDescent="0.25">
      <c r="A16" s="23" t="s">
        <v>37</v>
      </c>
      <c r="B16" s="9">
        <v>2</v>
      </c>
      <c r="C16" s="9" t="s">
        <v>41</v>
      </c>
      <c r="D16" s="9" t="s">
        <v>32</v>
      </c>
      <c r="E16" s="9">
        <v>18</v>
      </c>
      <c r="F16" s="9">
        <v>11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80</v>
      </c>
      <c r="N16" s="15">
        <v>0.61</v>
      </c>
    </row>
    <row r="17" spans="1:14" s="11" customFormat="1" x14ac:dyDescent="0.25">
      <c r="A17" s="9" t="s">
        <v>38</v>
      </c>
      <c r="B17" s="9" t="s">
        <v>45</v>
      </c>
      <c r="C17" s="9" t="s">
        <v>42</v>
      </c>
      <c r="D17" s="9" t="s">
        <v>32</v>
      </c>
      <c r="E17" s="9">
        <v>28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4" s="11" customFormat="1" ht="25" x14ac:dyDescent="0.25">
      <c r="A18" s="9" t="s">
        <v>39</v>
      </c>
      <c r="B18" s="9">
        <v>1</v>
      </c>
      <c r="C18" s="9" t="s">
        <v>42</v>
      </c>
      <c r="D18" s="9" t="s">
        <v>32</v>
      </c>
      <c r="E18" s="9">
        <v>30</v>
      </c>
      <c r="F18" s="9">
        <v>30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94</v>
      </c>
      <c r="N18" s="15">
        <v>0.63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87</v>
      </c>
      <c r="G28" s="17">
        <f>SUM(G14:G27)</f>
        <v>0</v>
      </c>
      <c r="H28" s="18">
        <f>SUM(F28:G28)/E28</f>
        <v>0.69047619047619047</v>
      </c>
      <c r="I28" s="17">
        <f t="shared" ref="I28" si="1">(E28-SUM(F28:G28))-K28</f>
        <v>39</v>
      </c>
      <c r="J28" s="18">
        <f t="shared" ref="J28" si="2">I28/E28</f>
        <v>0.30952380952380953</v>
      </c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0.6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 t="s">
        <v>35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3" width="10.1796875" style="1" customWidth="1"/>
    <col min="14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FEBRERO-JUNIO 24</v>
      </c>
      <c r="M8" s="37"/>
      <c r="N8" s="37"/>
    </row>
    <row r="10" spans="1:14" ht="13" x14ac:dyDescent="0.3">
      <c r="A10" s="4" t="s">
        <v>8</v>
      </c>
      <c r="B10" s="37" t="str">
        <f>'1'!B10</f>
        <v>I.I. YARI DE LA LUZ ALFARO CARVAJAL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GESTIÒN DE LA PRODUCCIÒN I</v>
      </c>
      <c r="B14" s="9">
        <v>3</v>
      </c>
      <c r="C14" s="9" t="str">
        <f>'1'!C14</f>
        <v>607 A</v>
      </c>
      <c r="D14" s="9" t="str">
        <f>'1'!D14</f>
        <v>IGE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0.88</v>
      </c>
    </row>
    <row r="15" spans="1:14" s="11" customFormat="1" x14ac:dyDescent="0.25">
      <c r="A15" s="9" t="str">
        <f>'1'!A15</f>
        <v>GESTIÒN DE LA PRODUCCIÒN I</v>
      </c>
      <c r="B15" s="9">
        <v>4</v>
      </c>
      <c r="C15" s="9" t="s">
        <v>40</v>
      </c>
      <c r="D15" s="9" t="str">
        <f>'1'!D15</f>
        <v>IGE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 t="shared" si="0"/>
        <v>0</v>
      </c>
      <c r="M15" s="9">
        <v>91</v>
      </c>
      <c r="N15" s="15">
        <v>0.92</v>
      </c>
    </row>
    <row r="16" spans="1:14" s="11" customFormat="1" x14ac:dyDescent="0.25">
      <c r="A16" s="9" t="s">
        <v>37</v>
      </c>
      <c r="B16" s="9">
        <v>3</v>
      </c>
      <c r="C16" s="9" t="s">
        <v>41</v>
      </c>
      <c r="D16" s="9" t="str">
        <f>'1'!D16</f>
        <v>IGE</v>
      </c>
      <c r="E16" s="9">
        <v>18</v>
      </c>
      <c r="F16" s="9">
        <v>14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82</v>
      </c>
      <c r="N16" s="15">
        <v>0.61</v>
      </c>
    </row>
    <row r="17" spans="1:14" s="11" customFormat="1" x14ac:dyDescent="0.25">
      <c r="A17" s="9" t="s">
        <v>37</v>
      </c>
      <c r="B17" s="9">
        <v>4</v>
      </c>
      <c r="C17" s="9" t="s">
        <v>41</v>
      </c>
      <c r="D17" s="9" t="str">
        <f>'1'!D17</f>
        <v>IGE</v>
      </c>
      <c r="E17" s="9">
        <v>18</v>
      </c>
      <c r="F17" s="9">
        <v>17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91</v>
      </c>
      <c r="N17" s="15">
        <v>0.89</v>
      </c>
    </row>
    <row r="18" spans="1:14" s="11" customFormat="1" x14ac:dyDescent="0.25">
      <c r="A18" s="9" t="s">
        <v>38</v>
      </c>
      <c r="B18" s="9">
        <v>2</v>
      </c>
      <c r="C18" s="9" t="s">
        <v>42</v>
      </c>
      <c r="D18" s="9" t="s">
        <v>32</v>
      </c>
      <c r="E18" s="9">
        <v>28</v>
      </c>
      <c r="F18" s="9">
        <v>28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0.71</v>
      </c>
    </row>
    <row r="19" spans="1:14" s="11" customFormat="1" x14ac:dyDescent="0.25">
      <c r="A19" s="9" t="s">
        <v>38</v>
      </c>
      <c r="B19" s="9">
        <v>3</v>
      </c>
      <c r="C19" s="9" t="s">
        <v>42</v>
      </c>
      <c r="D19" s="9" t="s">
        <v>32</v>
      </c>
      <c r="E19" s="9">
        <v>28</v>
      </c>
      <c r="F19" s="9">
        <v>28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96</v>
      </c>
      <c r="N19" s="15">
        <v>0.86</v>
      </c>
    </row>
    <row r="20" spans="1:14" s="11" customFormat="1" ht="25" x14ac:dyDescent="0.25">
      <c r="A20" s="9" t="s">
        <v>43</v>
      </c>
      <c r="B20" s="9">
        <v>2</v>
      </c>
      <c r="C20" s="9" t="s">
        <v>42</v>
      </c>
      <c r="D20" s="9" t="s">
        <v>32</v>
      </c>
      <c r="E20" s="9">
        <v>30</v>
      </c>
      <c r="F20" s="9">
        <v>30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94</v>
      </c>
      <c r="N20" s="15">
        <v>0.7</v>
      </c>
    </row>
    <row r="21" spans="1:14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172</v>
      </c>
      <c r="F28" s="17">
        <f>SUM(F14:F27)</f>
        <v>163</v>
      </c>
      <c r="G28" s="17"/>
      <c r="H28" s="18"/>
      <c r="I28" s="17">
        <f t="shared" ref="I28" si="1">(E28-SUM(F28:G28))-K28</f>
        <v>9</v>
      </c>
      <c r="J28" s="18"/>
      <c r="K28" s="17">
        <f>SUM(K14:K27)</f>
        <v>0</v>
      </c>
      <c r="L28" s="18">
        <f t="shared" si="0"/>
        <v>0</v>
      </c>
      <c r="M28" s="24">
        <f>AVERAGE(M14:M27)</f>
        <v>91.285714285714292</v>
      </c>
      <c r="N28" s="19">
        <f>AVERAGE(N14:N27)</f>
        <v>0.79571428571428571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 t="s">
        <v>35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B34" sqref="B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FEBRERO-JUNIO 24</v>
      </c>
      <c r="M8" s="37"/>
      <c r="N8" s="37"/>
    </row>
    <row r="10" spans="1:14" ht="13" x14ac:dyDescent="0.3">
      <c r="A10" s="4" t="s">
        <v>8</v>
      </c>
      <c r="B10" s="37" t="str">
        <f>'1'!B10</f>
        <v>I.I. YARI DE LA LUZ ALFARO CARVAJAL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GESTIÒN DE LA PRODUCCIÒN I</v>
      </c>
      <c r="B14" s="9">
        <v>5</v>
      </c>
      <c r="C14" s="9" t="str">
        <f>'1'!C14</f>
        <v>607 A</v>
      </c>
      <c r="D14" s="9" t="str">
        <f>'1'!D14</f>
        <v>IGE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91</v>
      </c>
      <c r="N14" s="15">
        <v>0.84</v>
      </c>
    </row>
    <row r="15" spans="1:14" s="11" customFormat="1" x14ac:dyDescent="0.25">
      <c r="A15" s="9" t="str">
        <f>'1'!A15</f>
        <v>GESTIÒN DE LA PRODUCCIÒN I</v>
      </c>
      <c r="B15" s="9">
        <v>5</v>
      </c>
      <c r="C15" s="9" t="str">
        <f>'1'!C15</f>
        <v>607 B</v>
      </c>
      <c r="D15" s="9" t="str">
        <f>'1'!D15</f>
        <v>IGE</v>
      </c>
      <c r="E15" s="9">
        <f>'1'!E15</f>
        <v>18</v>
      </c>
      <c r="F15" s="9">
        <v>13</v>
      </c>
      <c r="G15" s="9"/>
      <c r="H15" s="10"/>
      <c r="I15" s="9">
        <v>5</v>
      </c>
      <c r="J15" s="10"/>
      <c r="K15" s="9">
        <v>0</v>
      </c>
      <c r="L15" s="10">
        <f t="shared" si="0"/>
        <v>0</v>
      </c>
      <c r="M15" s="9">
        <v>84</v>
      </c>
      <c r="N15" s="15">
        <v>0.61</v>
      </c>
    </row>
    <row r="16" spans="1:14" s="11" customFormat="1" x14ac:dyDescent="0.25">
      <c r="A16" s="9" t="str">
        <f>'1'!A16</f>
        <v>CADENA DE SUMINISTROS</v>
      </c>
      <c r="B16" s="9">
        <v>4</v>
      </c>
      <c r="C16" s="9" t="str">
        <f>'1'!C16</f>
        <v>807 A</v>
      </c>
      <c r="D16" s="9" t="str">
        <f>'1'!D16</f>
        <v>IGE</v>
      </c>
      <c r="E16" s="9">
        <f>'1'!E16</f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96</v>
      </c>
      <c r="N16" s="15">
        <v>0.64</v>
      </c>
    </row>
    <row r="17" spans="1:14" s="11" customFormat="1" x14ac:dyDescent="0.25">
      <c r="A17" s="9" t="s">
        <v>38</v>
      </c>
      <c r="B17" s="9">
        <v>5</v>
      </c>
      <c r="C17" s="9" t="s">
        <v>42</v>
      </c>
      <c r="D17" s="9" t="str">
        <f>'1'!D17</f>
        <v>IGE</v>
      </c>
      <c r="E17" s="9"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95</v>
      </c>
      <c r="N17" s="15">
        <v>0.93</v>
      </c>
    </row>
    <row r="18" spans="1:14" s="11" customFormat="1" ht="25" x14ac:dyDescent="0.25">
      <c r="A18" s="9" t="s">
        <v>39</v>
      </c>
      <c r="B18" s="9">
        <v>3</v>
      </c>
      <c r="C18" s="9" t="s">
        <v>42</v>
      </c>
      <c r="D18" s="9" t="s">
        <v>32</v>
      </c>
      <c r="E18" s="9">
        <v>30</v>
      </c>
      <c r="F18" s="9">
        <v>30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96</v>
      </c>
      <c r="N18" s="15">
        <v>0.73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122</v>
      </c>
      <c r="G28" s="17">
        <f>SUM(G14:G27)</f>
        <v>0</v>
      </c>
      <c r="H28" s="18">
        <f>SUM(F28:G28)/E28</f>
        <v>0.94573643410852715</v>
      </c>
      <c r="I28" s="17">
        <f t="shared" ref="I28" si="1">(E28-SUM(F28:G28))-K28</f>
        <v>7</v>
      </c>
      <c r="J28" s="18">
        <f t="shared" ref="J28" si="2">I28/E28</f>
        <v>5.4263565891472867E-2</v>
      </c>
      <c r="K28" s="17">
        <f>SUM(K14:K27)</f>
        <v>0</v>
      </c>
      <c r="L28" s="18">
        <f t="shared" si="0"/>
        <v>0</v>
      </c>
      <c r="M28" s="17">
        <f>AVERAGE(M14:M27)</f>
        <v>92.4</v>
      </c>
      <c r="N28" s="19">
        <f>AVERAGE(N14:N27)</f>
        <v>0.75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 t="s">
        <v>35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6" zoomScale="90" zoomScaleNormal="9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44</v>
      </c>
      <c r="C8" s="37"/>
      <c r="D8" s="14" t="s">
        <v>5</v>
      </c>
      <c r="E8" s="20">
        <v>1</v>
      </c>
      <c r="F8"/>
      <c r="G8" s="4" t="s">
        <v>6</v>
      </c>
      <c r="H8" s="20">
        <v>1</v>
      </c>
      <c r="I8" s="36" t="s">
        <v>7</v>
      </c>
      <c r="J8" s="36"/>
      <c r="K8" s="36"/>
      <c r="L8" s="37" t="s">
        <v>36</v>
      </c>
      <c r="M8" s="37"/>
      <c r="N8" s="37"/>
    </row>
    <row r="10" spans="1:14" ht="13" x14ac:dyDescent="0.3">
      <c r="A10" s="4" t="s">
        <v>8</v>
      </c>
      <c r="B10" s="37" t="s">
        <v>31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GESTIÒN DE LA PRODUCCIÒN I</v>
      </c>
      <c r="B14" s="9" t="s">
        <v>18</v>
      </c>
      <c r="C14" s="9" t="str">
        <f>'1'!C14</f>
        <v>607 A</v>
      </c>
      <c r="D14" s="9" t="str">
        <f>'1'!D14</f>
        <v>IGE</v>
      </c>
      <c r="E14" s="9">
        <f>'1'!E14</f>
        <v>25</v>
      </c>
      <c r="F14" s="9">
        <v>23</v>
      </c>
      <c r="G14" s="9">
        <v>0</v>
      </c>
      <c r="H14" s="10">
        <f t="shared" ref="H14:H17" si="0">F14/E14</f>
        <v>0.92</v>
      </c>
      <c r="I14" s="9">
        <v>0</v>
      </c>
      <c r="J14" s="10">
        <f t="shared" ref="J14:J28" si="1">I14/E14</f>
        <v>0</v>
      </c>
      <c r="K14" s="9">
        <v>2</v>
      </c>
      <c r="L14" s="10">
        <f t="shared" ref="L14:L28" si="2">K14/E14</f>
        <v>0.08</v>
      </c>
      <c r="M14" s="9">
        <v>89</v>
      </c>
      <c r="N14" s="15">
        <v>0.92</v>
      </c>
    </row>
    <row r="15" spans="1:14" s="11" customFormat="1" x14ac:dyDescent="0.25">
      <c r="A15" s="9" t="str">
        <f>'1'!A15</f>
        <v>GESTIÒN DE LA PRODUCCIÒN I</v>
      </c>
      <c r="B15" s="9" t="s">
        <v>18</v>
      </c>
      <c r="C15" s="9" t="str">
        <f>'1'!C15</f>
        <v>607 B</v>
      </c>
      <c r="D15" s="9" t="str">
        <f>'1'!D15</f>
        <v>IGE</v>
      </c>
      <c r="E15" s="9">
        <f>'1'!E15</f>
        <v>18</v>
      </c>
      <c r="F15" s="9">
        <v>10</v>
      </c>
      <c r="G15" s="9">
        <v>8</v>
      </c>
      <c r="H15" s="10">
        <f t="shared" si="0"/>
        <v>0.55555555555555558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94</v>
      </c>
      <c r="N15" s="15">
        <v>0.78</v>
      </c>
    </row>
    <row r="16" spans="1:14" s="11" customFormat="1" x14ac:dyDescent="0.25">
      <c r="A16" s="9" t="str">
        <f>'1'!A16</f>
        <v>CADENA DE SUMINISTROS</v>
      </c>
      <c r="B16" s="9" t="s">
        <v>18</v>
      </c>
      <c r="C16" s="9" t="str">
        <f>'1'!C16</f>
        <v>807 A</v>
      </c>
      <c r="D16" s="9" t="str">
        <f>'1'!D16</f>
        <v>IGE</v>
      </c>
      <c r="E16" s="9">
        <f>'1'!E16</f>
        <v>28</v>
      </c>
      <c r="F16" s="9">
        <v>28</v>
      </c>
      <c r="G16" s="9">
        <v>0</v>
      </c>
      <c r="H16" s="10">
        <f t="shared" si="0"/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95</v>
      </c>
      <c r="N16" s="15">
        <v>0.71</v>
      </c>
    </row>
    <row r="17" spans="1:14" s="11" customFormat="1" ht="25" x14ac:dyDescent="0.25">
      <c r="A17" s="9" t="str">
        <f>'1'!A17</f>
        <v>MEJORA E INNOVACIÒN DE PROCESOS DE NEGOCIOS</v>
      </c>
      <c r="B17" s="9" t="s">
        <v>18</v>
      </c>
      <c r="C17" s="9" t="str">
        <f>'1'!C17</f>
        <v>807 A</v>
      </c>
      <c r="D17" s="9" t="str">
        <f>'1'!D17</f>
        <v>IGE</v>
      </c>
      <c r="E17" s="9">
        <f>'1'!E17</f>
        <v>30</v>
      </c>
      <c r="F17" s="9">
        <v>30</v>
      </c>
      <c r="G17" s="9">
        <v>0</v>
      </c>
      <c r="H17" s="10">
        <f t="shared" si="0"/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95</v>
      </c>
      <c r="N17" s="15">
        <v>0.6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91</v>
      </c>
      <c r="G28" s="17">
        <f>SUM(G14:G27)</f>
        <v>8</v>
      </c>
      <c r="H28" s="18">
        <f>SUM(F28:G28)/E28</f>
        <v>0.98019801980198018</v>
      </c>
      <c r="I28" s="17">
        <f t="shared" ref="I28" si="3">(E28-SUM(F28:G28))-K28</f>
        <v>0</v>
      </c>
      <c r="J28" s="18">
        <f t="shared" si="1"/>
        <v>0</v>
      </c>
      <c r="K28" s="17">
        <f>SUM(K14:K27)</f>
        <v>2</v>
      </c>
      <c r="L28" s="18">
        <f t="shared" si="2"/>
        <v>1.9801980198019802E-2</v>
      </c>
      <c r="M28" s="17">
        <f>AVERAGE(M14:M27)</f>
        <v>93.25</v>
      </c>
      <c r="N28" s="19">
        <f>AVERAGE(N14:N27)</f>
        <v>0.75250000000000006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YARI DE LA LUZ ALFARO CARVAJAL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2024-06-30T17:03:59Z</dcterms:modified>
  <cp:category/>
  <cp:contentStatus/>
</cp:coreProperties>
</file>