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ocumentos\ITSSAT\Reporte\"/>
    </mc:Choice>
  </mc:AlternateContent>
  <xr:revisionPtr revIDLastSave="0" documentId="13_ncr:1_{8F34EBC0-A1DD-4CCD-AAFB-D2A04DC7CDD0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4" l="1"/>
  <c r="N18" i="24"/>
  <c r="N20" i="24"/>
  <c r="E21" i="24"/>
  <c r="E20" i="24"/>
  <c r="D21" i="24"/>
  <c r="D20" i="24"/>
  <c r="C21" i="24"/>
  <c r="A21" i="24"/>
  <c r="C20" i="24"/>
  <c r="A20" i="24"/>
  <c r="E19" i="24"/>
  <c r="E18" i="24"/>
  <c r="D19" i="24"/>
  <c r="D18" i="24"/>
  <c r="C19" i="24"/>
  <c r="C18" i="24"/>
  <c r="A19" i="24"/>
  <c r="A18" i="24"/>
  <c r="E17" i="24"/>
  <c r="E16" i="24"/>
  <c r="C17" i="24"/>
  <c r="C16" i="24"/>
  <c r="A17" i="24"/>
  <c r="A16" i="24"/>
  <c r="A15" i="24"/>
  <c r="N17" i="23" l="1"/>
  <c r="N16" i="23"/>
  <c r="N15" i="23"/>
  <c r="E14" i="25"/>
  <c r="L19" i="22"/>
  <c r="L18" i="22"/>
  <c r="E6" i="25" l="1"/>
  <c r="E6" i="23"/>
  <c r="E6" i="24"/>
  <c r="E6" i="22"/>
  <c r="H14" i="25"/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E23" i="24"/>
  <c r="I23" i="24" s="1"/>
  <c r="D23" i="24"/>
  <c r="C23" i="24"/>
  <c r="A23" i="24"/>
  <c r="E22" i="24"/>
  <c r="I22" i="24" s="1"/>
  <c r="D22" i="24"/>
  <c r="C22" i="24"/>
  <c r="A22" i="24"/>
  <c r="I21" i="24"/>
  <c r="I20" i="24"/>
  <c r="I19" i="24"/>
  <c r="I18" i="24"/>
  <c r="I17" i="24"/>
  <c r="I16" i="24"/>
  <c r="I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E19" i="23"/>
  <c r="I19" i="23" s="1"/>
  <c r="D19" i="23"/>
  <c r="C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6" i="22"/>
  <c r="L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L15" i="22"/>
  <c r="I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L17" i="10"/>
  <c r="I17" i="10"/>
  <c r="L16" i="10"/>
  <c r="I16" i="10"/>
  <c r="L15" i="10"/>
  <c r="I15" i="10"/>
  <c r="L14" i="10"/>
  <c r="I14" i="10"/>
  <c r="I16" i="22" l="1"/>
  <c r="I14" i="22"/>
  <c r="I17" i="25"/>
  <c r="J17" i="25" s="1"/>
  <c r="H17" i="25"/>
  <c r="I20" i="25"/>
  <c r="I23" i="25"/>
  <c r="I26" i="25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L1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<sst xmlns="http://schemas.openxmlformats.org/spreadsheetml/2006/main" count="219" uniqueCount="51">
  <si>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</si>
  <si>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</si>
  <si>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</si>
  <si>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</si>
  <si>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</si>
  <si>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</si>
  <si>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</si>
  <si>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</si>
  <si>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</si>
  <si>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</si>
  <si>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</si>
  <si>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</si>
  <si>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</si>
  <si>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</si>
  <si>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</si>
  <si>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</si>
  <si>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</si>
  <si>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</si>
  <si>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</si>
  <si>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</si>
  <si>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</si>
  <si>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</si>
  <si>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</si>
  <si>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</si>
  <si>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</si>
  <si>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</si>
  <si>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</si>
  <si>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</si>
  <si>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</si>
  <si>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</si>
  <si>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</si>
  <si>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</si>
  <si>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FEB-JUL 2024</t>
  </si>
  <si>
    <t>L.C. Manuel de Jesus Cano Bustamante</t>
  </si>
  <si>
    <t>Plan de Negocio</t>
  </si>
  <si>
    <t>Contabilidad Orientada a los Negocios</t>
  </si>
  <si>
    <t>Instrumentos de Presupuestacion Empresarial</t>
  </si>
  <si>
    <t>DLAM</t>
  </si>
  <si>
    <t>IGEM</t>
  </si>
  <si>
    <t>S/E</t>
  </si>
  <si>
    <t>705 A</t>
  </si>
  <si>
    <t>207 A</t>
  </si>
  <si>
    <t>407 A</t>
  </si>
  <si>
    <t>605 B</t>
  </si>
  <si>
    <t>Administracion Financiera II</t>
  </si>
  <si>
    <t>II</t>
  </si>
  <si>
    <t>T</t>
  </si>
  <si>
    <t>L.A.E. Renata Ramos Moreno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</si>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</sst>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39</v>
      </c>
      <c r="C14" s="9" t="s">
        <v>40</v>
      </c>
      <c r="D14" s="9" t="s">
        <v>37</v>
      </c>
      <c r="E14" s="9">
        <v>7</v>
      </c>
      <c r="F14" s="9"/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8" t="s">
        <v>35</v>
      </c>
      <c r="B15" s="9" t="s">
        <v>39</v>
      </c>
      <c r="C15" s="9" t="s">
        <v>41</v>
      </c>
      <c r="D15" s="9" t="s">
        <v>38</v>
      </c>
      <c r="E15" s="9">
        <v>37</v>
      </c>
      <c r="F15" s="9"/>
      <c r="G15" s="9"/>
      <c r="H15" s="10"/>
      <c r="I15" s="9">
        <f t="shared" si="0"/>
        <v>37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x14ac:dyDescent="0.25">
      <c r="A16" s="8" t="s">
        <v>36</v>
      </c>
      <c r="B16" s="9" t="s">
        <v>39</v>
      </c>
      <c r="C16" s="9" t="s">
        <v>42</v>
      </c>
      <c r="D16" s="9" t="s">
        <v>38</v>
      </c>
      <c r="E16" s="9">
        <v>34</v>
      </c>
      <c r="F16" s="9"/>
      <c r="G16" s="9"/>
      <c r="H16" s="10"/>
      <c r="I16" s="9">
        <f t="shared" si="0"/>
        <v>34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 t="s">
        <v>44</v>
      </c>
      <c r="B17" s="9" t="s">
        <v>39</v>
      </c>
      <c r="C17" s="9" t="s">
        <v>43</v>
      </c>
      <c r="D17" s="9" t="s">
        <v>37</v>
      </c>
      <c r="E17" s="9">
        <v>14</v>
      </c>
      <c r="F17" s="9"/>
      <c r="G17" s="9"/>
      <c r="H17" s="10"/>
      <c r="I17" s="9">
        <f t="shared" si="0"/>
        <v>14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0</v>
      </c>
      <c r="G28" s="17">
        <f>SUM(G14:G27)</f>
        <v>0</v>
      </c>
      <c r="H28" s="18"/>
      <c r="I28" s="17">
        <f t="shared" si="0"/>
        <v>92</v>
      </c>
      <c r="J28" s="18"/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</v>
      </c>
      <c r="B14" s="9" t="s">
        <v>21</v>
      </c>
      <c r="C14" s="9" t="str">
        <f>'1'!C14</f>
        <v>705 A</v>
      </c>
      <c r="D14" s="9" t="str">
        <f>'1'!D14</f>
        <v>DLAM</v>
      </c>
      <c r="E14" s="9">
        <f>'1'!E14</f>
        <v>7</v>
      </c>
      <c r="F14" s="9">
        <v>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Contabilidad Orientada a los Negocios</v>
      </c>
      <c r="B15" s="9" t="s">
        <v>21</v>
      </c>
      <c r="C15" s="9" t="str">
        <f>'1'!C15</f>
        <v>207 A</v>
      </c>
      <c r="D15" s="9" t="str">
        <f>'1'!D15</f>
        <v>IGEM</v>
      </c>
      <c r="E15" s="9">
        <f>'1'!E15</f>
        <v>37</v>
      </c>
      <c r="F15" s="9"/>
      <c r="G15" s="9"/>
      <c r="H15" s="10"/>
      <c r="I15" s="9">
        <f t="shared" si="0"/>
        <v>37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">
        <v>35</v>
      </c>
      <c r="B16" s="9" t="s">
        <v>45</v>
      </c>
      <c r="C16" s="9" t="s">
        <v>41</v>
      </c>
      <c r="D16" s="9" t="s">
        <v>38</v>
      </c>
      <c r="E16" s="9">
        <v>37</v>
      </c>
      <c r="F16" s="9"/>
      <c r="G16" s="9"/>
      <c r="H16" s="10"/>
      <c r="I16" s="9">
        <f t="shared" si="0"/>
        <v>37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 t="s">
        <v>36</v>
      </c>
      <c r="B17" s="9" t="s">
        <v>21</v>
      </c>
      <c r="C17" s="9" t="s">
        <v>42</v>
      </c>
      <c r="D17" s="9" t="s">
        <v>38</v>
      </c>
      <c r="E17" s="9">
        <v>34</v>
      </c>
      <c r="F17" s="9"/>
      <c r="G17" s="9"/>
      <c r="H17" s="10"/>
      <c r="I17" s="9">
        <f t="shared" si="0"/>
        <v>34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 t="s">
        <v>36</v>
      </c>
      <c r="B18" s="9" t="s">
        <v>45</v>
      </c>
      <c r="C18" s="9" t="s">
        <v>42</v>
      </c>
      <c r="D18" s="9" t="s">
        <v>38</v>
      </c>
      <c r="E18" s="9">
        <v>34</v>
      </c>
      <c r="F18" s="9"/>
      <c r="G18" s="9"/>
      <c r="H18" s="10"/>
      <c r="I18" s="9">
        <f t="shared" si="0"/>
        <v>34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 t="s">
        <v>44</v>
      </c>
      <c r="B19" s="9" t="s">
        <v>21</v>
      </c>
      <c r="C19" s="9" t="s">
        <v>43</v>
      </c>
      <c r="D19" s="9" t="s">
        <v>37</v>
      </c>
      <c r="E19" s="9">
        <v>14</v>
      </c>
      <c r="F19" s="9">
        <v>14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163</v>
      </c>
      <c r="F28" s="17">
        <f>SUM(F14:F27)</f>
        <v>21</v>
      </c>
      <c r="G28" s="17">
        <f>SUM(G14:G27)</f>
        <v>0</v>
      </c>
      <c r="H28" s="18">
        <f>SUM(F28:G28)/E28</f>
        <v>0.12883435582822086</v>
      </c>
      <c r="I28" s="17">
        <f t="shared" si="0"/>
        <v>142</v>
      </c>
      <c r="J28" s="18">
        <f t="shared" ref="J28" si="2">I28/E28</f>
        <v>0.87116564417177911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</v>
      </c>
      <c r="B14" s="9" t="s">
        <v>39</v>
      </c>
      <c r="C14" s="9" t="str">
        <f>'1'!C14</f>
        <v>705 A</v>
      </c>
      <c r="D14" s="9" t="str">
        <f>'1'!D14</f>
        <v>DLAM</v>
      </c>
      <c r="E14" s="9">
        <f>'1'!E14</f>
        <v>7</v>
      </c>
      <c r="F14" s="9"/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9" t="str">
        <f>'1'!A15</f>
        <v>Contabilidad Orientada a los Negocios</v>
      </c>
      <c r="B15" s="9" t="s">
        <v>48</v>
      </c>
      <c r="C15" s="9" t="str">
        <f>'1'!C15</f>
        <v>207 A</v>
      </c>
      <c r="D15" s="9" t="str">
        <f>'1'!D15</f>
        <v>IGEM</v>
      </c>
      <c r="E15" s="9">
        <f>'1'!E15</f>
        <v>37</v>
      </c>
      <c r="F15" s="9">
        <v>32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85</v>
      </c>
      <c r="N15" s="15">
        <f>30/37</f>
        <v>0.81081081081081086</v>
      </c>
    </row>
    <row r="16" spans="1:14" s="11" customFormat="1" x14ac:dyDescent="0.25">
      <c r="A16" s="9" t="str">
        <f>'1'!A16</f>
        <v>Instrumentos de Presupuestacion Empresarial</v>
      </c>
      <c r="B16" s="9" t="s">
        <v>48</v>
      </c>
      <c r="C16" s="9" t="str">
        <f>'1'!C16</f>
        <v>407 A</v>
      </c>
      <c r="D16" s="9" t="str">
        <f>'1'!D16</f>
        <v>IGEM</v>
      </c>
      <c r="E16" s="9">
        <f>'1'!E16</f>
        <v>34</v>
      </c>
      <c r="F16" s="9">
        <v>33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f>25/34</f>
        <v>0.73529411764705888</v>
      </c>
    </row>
    <row r="17" spans="1:14" s="11" customFormat="1" x14ac:dyDescent="0.25">
      <c r="A17" s="9" t="str">
        <f>'1'!A17</f>
        <v>Administracion Financiera II</v>
      </c>
      <c r="B17" s="9" t="s">
        <v>45</v>
      </c>
      <c r="C17" s="9" t="str">
        <f>'1'!C17</f>
        <v>605 B</v>
      </c>
      <c r="D17" s="9" t="str">
        <f>'1'!D17</f>
        <v>DLAM</v>
      </c>
      <c r="E17" s="9">
        <f>'1'!E17</f>
        <v>14</v>
      </c>
      <c r="F17" s="9">
        <v>14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f>11/14</f>
        <v>0.7857142857142857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79</v>
      </c>
      <c r="G28" s="17">
        <f>SUM(G14:G27)</f>
        <v>0</v>
      </c>
      <c r="H28" s="18">
        <f>SUM(F28:G28)/E28</f>
        <v>0.85869565217391308</v>
      </c>
      <c r="I28" s="17">
        <f t="shared" si="0"/>
        <v>13</v>
      </c>
      <c r="J28" s="18">
        <f t="shared" ref="J14:J28" si="2">I28/E28</f>
        <v>0.14130434782608695</v>
      </c>
      <c r="K28" s="17">
        <f>SUM(K14:K27)</f>
        <v>0</v>
      </c>
      <c r="L28" s="18">
        <f t="shared" si="1"/>
        <v>0</v>
      </c>
      <c r="M28" s="17">
        <f>AVERAGE(M14:M27)</f>
        <v>67.75</v>
      </c>
      <c r="N28" s="19">
        <f>AVERAGE(N14:N27)</f>
        <v>0.58295480354303886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</v>
      </c>
      <c r="B14" s="9" t="s">
        <v>45</v>
      </c>
      <c r="C14" s="9" t="str">
        <f>'1'!C14</f>
        <v>705 A</v>
      </c>
      <c r="D14" s="9" t="str">
        <f>'1'!D14</f>
        <v>DLAM</v>
      </c>
      <c r="E14" s="9">
        <f>'1'!E14</f>
        <v>7</v>
      </c>
      <c r="F14" s="9">
        <v>7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100</v>
      </c>
      <c r="N14" s="15">
        <v>1</v>
      </c>
    </row>
    <row r="15" spans="1:14" s="11" customFormat="1" x14ac:dyDescent="0.25">
      <c r="A15" s="9" t="str">
        <f>A14</f>
        <v>Plan de Negocio</v>
      </c>
      <c r="B15" s="9" t="s">
        <v>48</v>
      </c>
      <c r="C15" s="9" t="s">
        <v>40</v>
      </c>
      <c r="D15" s="9" t="s">
        <v>37</v>
      </c>
      <c r="E15" s="9">
        <v>7</v>
      </c>
      <c r="F15" s="9">
        <v>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x14ac:dyDescent="0.25">
      <c r="A16" s="9" t="str">
        <f>'3'!A15</f>
        <v>Contabilidad Orientada a los Negocios</v>
      </c>
      <c r="B16" s="9" t="s">
        <v>49</v>
      </c>
      <c r="C16" s="9" t="str">
        <f>'3'!C15</f>
        <v>207 A</v>
      </c>
      <c r="D16" s="9" t="s">
        <v>38</v>
      </c>
      <c r="E16" s="9">
        <f>'3'!E15</f>
        <v>37</v>
      </c>
      <c r="F16" s="9">
        <v>32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85</v>
      </c>
      <c r="N16" s="15">
        <f>30/37</f>
        <v>0.81081081081081086</v>
      </c>
    </row>
    <row r="17" spans="1:14" s="11" customFormat="1" x14ac:dyDescent="0.25">
      <c r="A17" s="9" t="str">
        <f>A16</f>
        <v>Contabilidad Orientada a los Negocios</v>
      </c>
      <c r="B17" s="9" t="s">
        <v>50</v>
      </c>
      <c r="C17" s="9" t="str">
        <f>C16</f>
        <v>207 A</v>
      </c>
      <c r="D17" s="9" t="s">
        <v>38</v>
      </c>
      <c r="E17" s="9">
        <f>E16</f>
        <v>37</v>
      </c>
      <c r="F17" s="9">
        <v>32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85</v>
      </c>
      <c r="N17" s="15">
        <v>0.81</v>
      </c>
    </row>
    <row r="18" spans="1:14" s="11" customFormat="1" x14ac:dyDescent="0.25">
      <c r="A18" s="9" t="str">
        <f>'3'!A16</f>
        <v>Instrumentos de Presupuestacion Empresarial</v>
      </c>
      <c r="B18" s="9" t="s">
        <v>49</v>
      </c>
      <c r="C18" s="9" t="str">
        <f>'3'!C16</f>
        <v>407 A</v>
      </c>
      <c r="D18" s="9" t="str">
        <f>D17</f>
        <v>IGEM</v>
      </c>
      <c r="E18" s="9">
        <f>'3'!E16</f>
        <v>34</v>
      </c>
      <c r="F18" s="9">
        <v>34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95</v>
      </c>
      <c r="N18" s="15">
        <f>25/34</f>
        <v>0.73529411764705888</v>
      </c>
    </row>
    <row r="19" spans="1:14" s="11" customFormat="1" x14ac:dyDescent="0.25">
      <c r="A19" s="9" t="str">
        <f>A18</f>
        <v>Instrumentos de Presupuestacion Empresarial</v>
      </c>
      <c r="B19" s="9" t="s">
        <v>50</v>
      </c>
      <c r="C19" s="9" t="str">
        <f>C18</f>
        <v>407 A</v>
      </c>
      <c r="D19" s="9" t="str">
        <f>D18</f>
        <v>IGEM</v>
      </c>
      <c r="E19" s="9">
        <f>E18</f>
        <v>34</v>
      </c>
      <c r="F19" s="9">
        <v>34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95</v>
      </c>
      <c r="N19" s="15">
        <v>0.74</v>
      </c>
    </row>
    <row r="20" spans="1:14" s="11" customFormat="1" x14ac:dyDescent="0.25">
      <c r="A20" s="9" t="str">
        <f>'3'!A17</f>
        <v>Administracion Financiera II</v>
      </c>
      <c r="B20" s="9" t="s">
        <v>48</v>
      </c>
      <c r="C20" s="9" t="str">
        <f>'3'!C17</f>
        <v>605 B</v>
      </c>
      <c r="D20" s="9" t="str">
        <f>'3'!D17</f>
        <v>DLAM</v>
      </c>
      <c r="E20" s="9">
        <f>'3'!E17</f>
        <v>14</v>
      </c>
      <c r="F20" s="9">
        <v>14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96</v>
      </c>
      <c r="N20" s="15">
        <f>12/14</f>
        <v>0.8571428571428571</v>
      </c>
    </row>
    <row r="21" spans="1:14" s="11" customFormat="1" x14ac:dyDescent="0.25">
      <c r="A21" s="9" t="str">
        <f>A20</f>
        <v>Administracion Financiera II</v>
      </c>
      <c r="B21" s="9" t="s">
        <v>49</v>
      </c>
      <c r="C21" s="9" t="str">
        <f>C20</f>
        <v>605 B</v>
      </c>
      <c r="D21" s="9" t="str">
        <f>D20</f>
        <v>DLAM</v>
      </c>
      <c r="E21" s="9">
        <f>E20</f>
        <v>14</v>
      </c>
      <c r="F21" s="9">
        <v>14</v>
      </c>
      <c r="G21" s="9"/>
      <c r="H21" s="10"/>
      <c r="I21" s="9">
        <f t="shared" si="0"/>
        <v>0</v>
      </c>
      <c r="J21" s="10"/>
      <c r="K21" s="9">
        <v>0</v>
      </c>
      <c r="L21" s="10">
        <f t="shared" si="1"/>
        <v>0</v>
      </c>
      <c r="M21" s="9">
        <v>96</v>
      </c>
      <c r="N21" s="15">
        <v>0.86</v>
      </c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184</v>
      </c>
      <c r="F28" s="17">
        <f>SUM(F14:F27)</f>
        <v>174</v>
      </c>
      <c r="G28" s="17">
        <f>SUM(G14:G27)</f>
        <v>0</v>
      </c>
      <c r="H28" s="18">
        <f>SUM(F28:G28)/E28</f>
        <v>0.94565217391304346</v>
      </c>
      <c r="I28" s="17">
        <f t="shared" si="0"/>
        <v>10</v>
      </c>
      <c r="J28" s="18">
        <f t="shared" ref="J14:J28" si="2">I28/E28</f>
        <v>5.434782608695652E-2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0.8516559732000909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M32" sqref="M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'4'!E6:H6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FEB-JUL 2024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Plan de Negocio</v>
      </c>
      <c r="B14" s="9" t="s">
        <v>46</v>
      </c>
      <c r="C14" s="9" t="str">
        <f>'1'!C14</f>
        <v>705 A</v>
      </c>
      <c r="D14" s="9" t="str">
        <f>'1'!D14</f>
        <v>DLAM</v>
      </c>
      <c r="E14" s="9">
        <f>'1'!E14</f>
        <v>7</v>
      </c>
      <c r="F14" s="9">
        <v>7</v>
      </c>
      <c r="G14" s="9">
        <v>0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100</v>
      </c>
      <c r="N14" s="15">
        <v>1</v>
      </c>
    </row>
    <row r="15" spans="1:14" s="11" customFormat="1" x14ac:dyDescent="0.25">
      <c r="A15" s="9" t="str">
        <f>'1'!A15</f>
        <v>Contabilidad Orientada a los Negocios</v>
      </c>
      <c r="B15" s="9" t="s">
        <v>46</v>
      </c>
      <c r="C15" s="9" t="str">
        <f>'1'!C15</f>
        <v>207 A</v>
      </c>
      <c r="D15" s="9" t="str">
        <f>'1'!D15</f>
        <v>IGEM</v>
      </c>
      <c r="E15" s="9">
        <f>'1'!E15</f>
        <v>37</v>
      </c>
      <c r="F15" s="9">
        <v>22</v>
      </c>
      <c r="G15" s="9">
        <v>8</v>
      </c>
      <c r="H15" s="10">
        <f t="shared" ref="H15:H17" si="3">(F15+G15)/E15</f>
        <v>0.81081081081081086</v>
      </c>
      <c r="I15" s="9">
        <f t="shared" si="0"/>
        <v>7</v>
      </c>
      <c r="J15" s="10">
        <f t="shared" si="1"/>
        <v>0.1891891891891892</v>
      </c>
      <c r="K15" s="9">
        <v>0</v>
      </c>
      <c r="L15" s="10">
        <f t="shared" si="2"/>
        <v>0</v>
      </c>
      <c r="M15" s="9">
        <v>74</v>
      </c>
      <c r="N15" s="15">
        <v>0.81</v>
      </c>
    </row>
    <row r="16" spans="1:14" s="11" customFormat="1" x14ac:dyDescent="0.25">
      <c r="A16" s="9" t="str">
        <f>'1'!A16</f>
        <v>Instrumentos de Presupuestacion Empresarial</v>
      </c>
      <c r="B16" s="9" t="s">
        <v>46</v>
      </c>
      <c r="C16" s="9" t="str">
        <f>'1'!C16</f>
        <v>407 A</v>
      </c>
      <c r="D16" s="9" t="str">
        <f>'1'!D16</f>
        <v>IGEM</v>
      </c>
      <c r="E16" s="9">
        <f>'1'!E16</f>
        <v>34</v>
      </c>
      <c r="F16" s="9">
        <v>25</v>
      </c>
      <c r="G16" s="9">
        <v>9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91</v>
      </c>
      <c r="N16" s="15">
        <v>0.71</v>
      </c>
    </row>
    <row r="17" spans="1:14" s="11" customFormat="1" x14ac:dyDescent="0.25">
      <c r="A17" s="9" t="str">
        <f>'1'!A17</f>
        <v>Administracion Financiera II</v>
      </c>
      <c r="B17" s="9" t="s">
        <v>46</v>
      </c>
      <c r="C17" s="9" t="str">
        <f>'1'!C17</f>
        <v>605 B</v>
      </c>
      <c r="D17" s="9" t="str">
        <f>'1'!D17</f>
        <v>DLAM</v>
      </c>
      <c r="E17" s="9">
        <f>'1'!E17</f>
        <v>14</v>
      </c>
      <c r="F17" s="9">
        <v>14</v>
      </c>
      <c r="G17" s="9">
        <v>0</v>
      </c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91</v>
      </c>
      <c r="N17" s="15">
        <v>0.79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68</v>
      </c>
      <c r="G28" s="17">
        <f>SUM(G14:G27)</f>
        <v>17</v>
      </c>
      <c r="H28" s="18">
        <f>SUM(F28:G28)/E28</f>
        <v>0.92391304347826086</v>
      </c>
      <c r="I28" s="17">
        <f t="shared" si="0"/>
        <v>7</v>
      </c>
      <c r="J28" s="18">
        <f t="shared" si="1"/>
        <v>7.6086956521739135E-2</v>
      </c>
      <c r="K28" s="17">
        <f>SUM(K14:K27)</f>
        <v>0</v>
      </c>
      <c r="L28" s="18">
        <f t="shared" si="2"/>
        <v>0</v>
      </c>
      <c r="M28" s="17">
        <f>AVERAGE(M14:M27)</f>
        <v>89</v>
      </c>
      <c r="N28" s="19">
        <f>AVERAGE(N14:N27)</f>
        <v>0.82750000000000001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2024-06-12T23:51:14Z</dcterms:modified>
  <cp:category/>
  <cp:contentStatus/>
</cp:coreProperties>
</file>