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4\EVIDENCIAS DOCENTES FEB-JUN 2024\JTRM\"/>
    </mc:Choice>
  </mc:AlternateContent>
  <xr:revisionPtr revIDLastSave="0" documentId="8_{A93BF409-37B7-4E75-B961-8CEF6E33137D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'1'!$A$1:$N$34</definedName>
    <definedName name="_xlnm.Print_Area" localSheetId="1">'2'!$A$1:$N$34</definedName>
    <definedName name="_xlnm.Print_Area" localSheetId="2">'3'!$A$1:$N$34</definedName>
    <definedName name="_xlnm.Print_Area" localSheetId="3">'4'!$A$1:$N$34</definedName>
    <definedName name="_xlnm.Print_Area" localSheetId="4">Final!$A$1:$N$34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25" l="1"/>
  <c r="C14" i="25"/>
  <c r="A14" i="25"/>
  <c r="N14" i="23" l="1"/>
  <c r="G34" i="24" l="1"/>
  <c r="G34" i="23"/>
  <c r="G34" i="22"/>
  <c r="E6" i="24"/>
  <c r="E6" i="23"/>
  <c r="E6" i="22"/>
  <c r="K25" i="22" l="1"/>
  <c r="M25" i="10"/>
  <c r="K25" i="10" l="1"/>
  <c r="N25" i="25" l="1"/>
  <c r="M25" i="25"/>
  <c r="K25" i="25"/>
  <c r="G25" i="25"/>
  <c r="F25" i="25"/>
  <c r="B34" i="25"/>
  <c r="N25" i="24"/>
  <c r="M25" i="24"/>
  <c r="K25" i="24"/>
  <c r="G25" i="24"/>
  <c r="F25" i="24"/>
  <c r="E14" i="24"/>
  <c r="I14" i="24" s="1"/>
  <c r="D14" i="24"/>
  <c r="C14" i="24"/>
  <c r="A14" i="24"/>
  <c r="B10" i="24"/>
  <c r="B34" i="24" s="1"/>
  <c r="L8" i="24"/>
  <c r="H8" i="24"/>
  <c r="E8" i="24"/>
  <c r="M25" i="23"/>
  <c r="K25" i="23"/>
  <c r="G25" i="23"/>
  <c r="F25" i="23"/>
  <c r="E14" i="23"/>
  <c r="I14" i="23" s="1"/>
  <c r="D14" i="23"/>
  <c r="C14" i="23"/>
  <c r="A14" i="23"/>
  <c r="B10" i="23"/>
  <c r="B34" i="23" s="1"/>
  <c r="L8" i="23"/>
  <c r="H8" i="23"/>
  <c r="E8" i="23"/>
  <c r="B10" i="22"/>
  <c r="B34" i="22" s="1"/>
  <c r="L8" i="22"/>
  <c r="H8" i="22"/>
  <c r="E8" i="22"/>
  <c r="G25" i="22"/>
  <c r="F25" i="22"/>
  <c r="N25" i="10"/>
  <c r="G25" i="10"/>
  <c r="F25" i="10"/>
  <c r="E25" i="10"/>
  <c r="L25" i="10" s="1"/>
  <c r="N25" i="23" l="1"/>
  <c r="E25" i="25"/>
  <c r="H25" i="25" s="1"/>
  <c r="L14" i="24"/>
  <c r="E25" i="24"/>
  <c r="L14" i="23"/>
  <c r="E25" i="23"/>
  <c r="E25" i="22"/>
  <c r="I25" i="10"/>
  <c r="I25" i="25" l="1"/>
  <c r="J25" i="25" s="1"/>
  <c r="L25" i="25"/>
  <c r="I25" i="24"/>
  <c r="L25" i="24"/>
  <c r="I25" i="23"/>
  <c r="L25" i="23"/>
  <c r="I25" i="22"/>
  <c r="L25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<sst xmlns="http://schemas.openxmlformats.org/spreadsheetml/2006/main" count="199" uniqueCount="51">
  <si>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</si>
  <si>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</si>
  <si>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</si>
  <si>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</si>
  <si>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</si>
  <si>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</si>
  <si>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</si>
  <si>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</si>
  <si>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</si>
  <si>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</si>
  <si>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</si>
  <si>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</si>
  <si>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</si>
  <si>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</si>
  <si>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</si>
  <si>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</si>
  <si>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</si>
  <si>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</si>
  <si>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</si>
  <si>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</si>
  <si>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</si>
  <si>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</si>
  <si>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</si>
  <si>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</si>
  <si>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</si>
  <si>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</si>
  <si>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</si>
  <si>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</si>
  <si>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</si>
  <si>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</si>
  <si>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V</t>
  </si>
  <si>
    <t>CIENCIAS BASICAS</t>
  </si>
  <si>
    <t>FEBRERO-JULIO 2023</t>
  </si>
  <si>
    <t>ING. JUAN TOMAS RODRIGUEZ MONTERO</t>
  </si>
  <si>
    <t>ING. TONATIHU SOSME SANCHEZ</t>
  </si>
  <si>
    <t>FEBRERO-JUNIO 2024</t>
  </si>
  <si>
    <t>JUAN TOMAS RODRIGUEZ MONTERO</t>
  </si>
  <si>
    <t>IIND</t>
  </si>
  <si>
    <t xml:space="preserve">BASICAS </t>
  </si>
  <si>
    <t xml:space="preserve">DEPARTAMENTO DE </t>
  </si>
  <si>
    <t xml:space="preserve">TONATIUH SOSME SANCHEZ </t>
  </si>
  <si>
    <t xml:space="preserve">FISICA </t>
  </si>
  <si>
    <t xml:space="preserve">ADMINISTRACION DE LA CALIDAD </t>
  </si>
  <si>
    <t xml:space="preserve">PROBABILIDAD Y ESTADISTICA </t>
  </si>
  <si>
    <t xml:space="preserve">FISICA  </t>
  </si>
  <si>
    <t>IEME</t>
  </si>
  <si>
    <t>LADM</t>
  </si>
  <si>
    <t>401-A</t>
  </si>
  <si>
    <t>605-C</t>
  </si>
  <si>
    <t>202-B</t>
  </si>
  <si>
    <t>401-C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</si>
</sst>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89859</xdr:colOff>
      <xdr:row>30</xdr:row>
      <xdr:rowOff>92282</xdr:rowOff>
    </xdr:from>
    <xdr:to>
      <xdr:col>3</xdr:col>
      <xdr:colOff>745825</xdr:colOff>
      <xdr:row>30</xdr:row>
      <xdr:rowOff>726596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4317" y="7487636"/>
          <a:ext cx="1473678" cy="6343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4"/>
  <sheetViews>
    <sheetView zoomScale="106" zoomScaleNormal="106" zoomScaleSheetLayoutView="100" workbookViewId="0">
      <selection activeCell="N17" sqref="N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3" width="12.21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39</v>
      </c>
      <c r="B6" s="23"/>
      <c r="C6" s="23"/>
      <c r="D6" s="23"/>
      <c r="E6" s="24" t="s">
        <v>38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4">
        <v>1</v>
      </c>
      <c r="C8" s="34"/>
      <c r="D8" s="14" t="s">
        <v>4</v>
      </c>
      <c r="E8" s="5">
        <v>4</v>
      </c>
      <c r="G8" s="4" t="s">
        <v>5</v>
      </c>
      <c r="H8" s="5">
        <v>3</v>
      </c>
      <c r="I8" s="33" t="s">
        <v>6</v>
      </c>
      <c r="J8" s="33"/>
      <c r="K8" s="33"/>
      <c r="L8" s="34" t="s">
        <v>35</v>
      </c>
      <c r="M8" s="34"/>
      <c r="N8" s="34"/>
    </row>
    <row r="10" spans="1:14" x14ac:dyDescent="0.25">
      <c r="A10" s="4" t="s">
        <v>7</v>
      </c>
      <c r="B10" s="34" t="s">
        <v>36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x14ac:dyDescent="0.25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5">
      <c r="A14" s="9" t="s">
        <v>41</v>
      </c>
      <c r="B14" s="9" t="s">
        <v>20</v>
      </c>
      <c r="C14" s="9" t="s">
        <v>47</v>
      </c>
      <c r="D14" s="9" t="s">
        <v>37</v>
      </c>
      <c r="E14" s="9">
        <v>32</v>
      </c>
      <c r="F14" s="9">
        <v>32</v>
      </c>
      <c r="G14" s="9">
        <v>0</v>
      </c>
      <c r="H14" s="10"/>
      <c r="I14" s="9"/>
      <c r="J14" s="10"/>
      <c r="K14" s="9"/>
      <c r="L14" s="10"/>
      <c r="M14" s="9">
        <v>85</v>
      </c>
      <c r="N14" s="15">
        <v>0.92</v>
      </c>
    </row>
    <row r="15" spans="1:14" s="11" customFormat="1" x14ac:dyDescent="0.25">
      <c r="A15" s="9" t="s">
        <v>42</v>
      </c>
      <c r="B15" s="9" t="s">
        <v>20</v>
      </c>
      <c r="C15" s="9" t="s">
        <v>48</v>
      </c>
      <c r="D15" s="9" t="s">
        <v>46</v>
      </c>
      <c r="E15" s="9">
        <v>17</v>
      </c>
      <c r="F15" s="9">
        <v>17</v>
      </c>
      <c r="G15" s="9">
        <v>0</v>
      </c>
      <c r="H15" s="10"/>
      <c r="I15" s="9"/>
      <c r="J15" s="10"/>
      <c r="K15" s="9"/>
      <c r="L15" s="10"/>
      <c r="M15" s="9">
        <v>92</v>
      </c>
      <c r="N15" s="15">
        <v>0.7</v>
      </c>
    </row>
    <row r="16" spans="1:14" s="11" customFormat="1" x14ac:dyDescent="0.25">
      <c r="A16" s="21" t="s">
        <v>43</v>
      </c>
      <c r="B16" s="9" t="s">
        <v>20</v>
      </c>
      <c r="C16" s="9" t="s">
        <v>49</v>
      </c>
      <c r="D16" s="9" t="s">
        <v>45</v>
      </c>
      <c r="E16" s="9">
        <v>27</v>
      </c>
      <c r="F16" s="9">
        <v>27</v>
      </c>
      <c r="G16" s="9">
        <v>0</v>
      </c>
      <c r="H16" s="10"/>
      <c r="I16" s="9"/>
      <c r="J16" s="10"/>
      <c r="K16" s="9"/>
      <c r="L16" s="10"/>
      <c r="M16" s="9">
        <v>84</v>
      </c>
      <c r="N16" s="15">
        <v>0.48</v>
      </c>
    </row>
    <row r="17" spans="1:14" s="11" customFormat="1" x14ac:dyDescent="0.25">
      <c r="A17" s="21" t="s">
        <v>44</v>
      </c>
      <c r="B17" s="9" t="s">
        <v>20</v>
      </c>
      <c r="C17" s="9" t="s">
        <v>50</v>
      </c>
      <c r="D17" s="9" t="s">
        <v>37</v>
      </c>
      <c r="E17" s="9">
        <v>18</v>
      </c>
      <c r="F17" s="9">
        <v>18</v>
      </c>
      <c r="G17" s="9">
        <v>0</v>
      </c>
      <c r="H17" s="10"/>
      <c r="I17" s="9"/>
      <c r="J17" s="10"/>
      <c r="K17" s="9"/>
      <c r="L17" s="10"/>
      <c r="M17" s="9">
        <v>87</v>
      </c>
      <c r="N17" s="15">
        <v>0.61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.8" thickBot="1" x14ac:dyDescent="0.3">
      <c r="A25" s="16" t="s">
        <v>23</v>
      </c>
      <c r="B25" s="17" t="s">
        <v>24</v>
      </c>
      <c r="C25" s="17" t="s">
        <v>24</v>
      </c>
      <c r="D25" s="17" t="s">
        <v>24</v>
      </c>
      <c r="E25" s="17">
        <f>SUM(E14:E24)</f>
        <v>94</v>
      </c>
      <c r="F25" s="17">
        <f>SUM(F14:F24)</f>
        <v>94</v>
      </c>
      <c r="G25" s="17">
        <f>SUM(G14:G24)</f>
        <v>0</v>
      </c>
      <c r="H25" s="18"/>
      <c r="I25" s="17">
        <f t="shared" ref="I25" si="0">(E25-SUM(F25:G25))-K25</f>
        <v>0</v>
      </c>
      <c r="J25" s="18"/>
      <c r="K25" s="17">
        <f>SUM(K14:K24)</f>
        <v>0</v>
      </c>
      <c r="L25" s="18">
        <f>K25/E25</f>
        <v>0</v>
      </c>
      <c r="M25" s="17">
        <f>AVERAGE(M14:M24)</f>
        <v>87</v>
      </c>
      <c r="N25" s="19">
        <f>AVERAGE(N14:N24)</f>
        <v>0.67749999999999999</v>
      </c>
    </row>
    <row r="27" spans="1:14" ht="120" customHeight="1" x14ac:dyDescent="0.25">
      <c r="A27" s="30" t="s">
        <v>25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9" spans="1:14" x14ac:dyDescent="0.25">
      <c r="A29" s="12"/>
    </row>
    <row r="30" spans="1:14" x14ac:dyDescent="0.25">
      <c r="B30" s="37" t="s">
        <v>26</v>
      </c>
      <c r="C30" s="37"/>
      <c r="D30" s="37"/>
      <c r="G30" s="22" t="s">
        <v>27</v>
      </c>
      <c r="H30" s="22"/>
      <c r="I30" s="22"/>
      <c r="J30" s="22"/>
    </row>
    <row r="31" spans="1:14" ht="62.25" customHeight="1" x14ac:dyDescent="0.25">
      <c r="B31" s="38"/>
      <c r="C31" s="38"/>
      <c r="D31" s="38"/>
      <c r="G31" s="34"/>
      <c r="H31" s="34"/>
      <c r="I31" s="34"/>
      <c r="J31" s="34"/>
    </row>
    <row r="32" spans="1:14" hidden="1" x14ac:dyDescent="0.25">
      <c r="A32" s="39" t="e">
        <v>#REF!</v>
      </c>
      <c r="B32" s="39"/>
      <c r="C32" s="6"/>
      <c r="E32" s="39"/>
      <c r="F32" s="39"/>
      <c r="G32" s="39"/>
      <c r="H32" s="39"/>
    </row>
    <row r="33" spans="2:10" hidden="1" x14ac:dyDescent="0.25"/>
    <row r="34" spans="2:10" ht="45" customHeight="1" x14ac:dyDescent="0.25">
      <c r="B34" s="40" t="s">
        <v>36</v>
      </c>
      <c r="C34" s="40"/>
      <c r="D34" s="40"/>
      <c r="E34" s="13"/>
      <c r="F34" s="13"/>
      <c r="G34" s="40" t="s">
        <v>40</v>
      </c>
      <c r="H34" s="40"/>
      <c r="I34" s="40"/>
      <c r="J34" s="40"/>
    </row>
  </sheetData>
  <mergeCells count="31">
    <mergeCell ref="A32:B32"/>
    <mergeCell ref="E32:H32"/>
    <mergeCell ref="B34:D34"/>
    <mergeCell ref="G34:J34"/>
    <mergeCell ref="K12:K13"/>
    <mergeCell ref="L12:L13"/>
    <mergeCell ref="B30:D30"/>
    <mergeCell ref="G30:J30"/>
    <mergeCell ref="B31:D31"/>
    <mergeCell ref="G31:J31"/>
    <mergeCell ref="M12:M13"/>
    <mergeCell ref="N12:N13"/>
    <mergeCell ref="A27:N27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4"/>
  <sheetViews>
    <sheetView tabSelected="1" topLeftCell="A6" zoomScale="110" zoomScaleNormal="110" zoomScaleSheetLayoutView="100" workbookViewId="0">
      <selection activeCell="B18" sqref="B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 t="str">
        <f>'1'!E6:H6</f>
        <v xml:space="preserve">BASICAS 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>
        <v>2</v>
      </c>
      <c r="C8" s="34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3" t="s">
        <v>6</v>
      </c>
      <c r="J8" s="33"/>
      <c r="K8" s="33"/>
      <c r="L8" s="34" t="str">
        <f>'1'!L8</f>
        <v>FEBRERO-JUNIO 2024</v>
      </c>
      <c r="M8" s="34"/>
      <c r="N8" s="34"/>
    </row>
    <row r="10" spans="1:14" x14ac:dyDescent="0.25">
      <c r="A10" s="4" t="s">
        <v>7</v>
      </c>
      <c r="B10" s="34" t="str">
        <f>'1'!B10</f>
        <v>JUAN TOMAS RODRIGUEZ MONTERO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x14ac:dyDescent="0.25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ht="26.4" x14ac:dyDescent="0.25">
      <c r="A14" s="9" t="s">
        <v>41</v>
      </c>
      <c r="B14" s="9" t="s">
        <v>29</v>
      </c>
      <c r="C14" s="9" t="s">
        <v>47</v>
      </c>
      <c r="D14" s="9" t="s">
        <v>37</v>
      </c>
      <c r="E14" s="9">
        <v>32</v>
      </c>
      <c r="F14" s="9">
        <v>9</v>
      </c>
      <c r="G14" s="9"/>
      <c r="H14" s="10"/>
      <c r="I14" s="9">
        <v>23</v>
      </c>
      <c r="J14" s="10"/>
      <c r="K14" s="9">
        <v>0</v>
      </c>
      <c r="L14" s="10">
        <v>0</v>
      </c>
      <c r="M14" s="9">
        <v>33</v>
      </c>
      <c r="N14" s="15">
        <v>0.28000000000000003</v>
      </c>
    </row>
    <row r="15" spans="1:14" s="11" customFormat="1" ht="26.4" x14ac:dyDescent="0.25">
      <c r="A15" s="9" t="s">
        <v>42</v>
      </c>
      <c r="B15" s="9" t="s">
        <v>29</v>
      </c>
      <c r="C15" s="9" t="s">
        <v>48</v>
      </c>
      <c r="D15" s="9" t="s">
        <v>46</v>
      </c>
      <c r="E15" s="9">
        <v>17</v>
      </c>
      <c r="F15" s="9">
        <v>17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94</v>
      </c>
      <c r="N15" s="15">
        <v>0.57999999999999996</v>
      </c>
    </row>
    <row r="16" spans="1:14" s="11" customFormat="1" ht="26.4" x14ac:dyDescent="0.25">
      <c r="A16" s="9" t="s">
        <v>43</v>
      </c>
      <c r="B16" s="9" t="s">
        <v>29</v>
      </c>
      <c r="C16" s="9" t="s">
        <v>49</v>
      </c>
      <c r="D16" s="9" t="s">
        <v>45</v>
      </c>
      <c r="E16" s="9">
        <v>28</v>
      </c>
      <c r="F16" s="9">
        <v>27</v>
      </c>
      <c r="G16" s="9"/>
      <c r="H16" s="10"/>
      <c r="I16" s="9">
        <v>1</v>
      </c>
      <c r="J16" s="10"/>
      <c r="K16" s="9">
        <v>0</v>
      </c>
      <c r="L16" s="10">
        <v>0</v>
      </c>
      <c r="M16" s="9">
        <v>81</v>
      </c>
      <c r="N16" s="15">
        <v>0.89</v>
      </c>
    </row>
    <row r="17" spans="1:14" s="11" customFormat="1" ht="26.4" x14ac:dyDescent="0.25">
      <c r="A17" s="9" t="s">
        <v>44</v>
      </c>
      <c r="B17" s="9" t="s">
        <v>29</v>
      </c>
      <c r="C17" s="9" t="s">
        <v>50</v>
      </c>
      <c r="D17" s="9" t="s">
        <v>37</v>
      </c>
      <c r="E17" s="9">
        <v>18</v>
      </c>
      <c r="F17" s="9">
        <v>12</v>
      </c>
      <c r="G17" s="9"/>
      <c r="H17" s="10"/>
      <c r="I17" s="9">
        <v>6</v>
      </c>
      <c r="J17" s="10"/>
      <c r="K17" s="9">
        <v>0</v>
      </c>
      <c r="L17" s="10">
        <v>0</v>
      </c>
      <c r="M17" s="9">
        <v>60</v>
      </c>
      <c r="N17" s="15">
        <v>0.66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.8" thickBot="1" x14ac:dyDescent="0.3">
      <c r="A25" s="16" t="s">
        <v>23</v>
      </c>
      <c r="B25" s="17" t="s">
        <v>24</v>
      </c>
      <c r="C25" s="17" t="s">
        <v>24</v>
      </c>
      <c r="D25" s="17" t="s">
        <v>24</v>
      </c>
      <c r="E25" s="17">
        <f>SUM(E14:E24)</f>
        <v>95</v>
      </c>
      <c r="F25" s="17">
        <f>SUM(F14:F24)</f>
        <v>65</v>
      </c>
      <c r="G25" s="17">
        <f>SUM(G14:G24)</f>
        <v>0</v>
      </c>
      <c r="H25" s="18"/>
      <c r="I25" s="17">
        <f t="shared" ref="I25" si="0">(E25-SUM(F25:G25))-K25</f>
        <v>30</v>
      </c>
      <c r="J25" s="18"/>
      <c r="K25" s="17">
        <f>SUM(K14:K24)</f>
        <v>0</v>
      </c>
      <c r="L25" s="18">
        <f t="shared" ref="L25" si="1">K25/E25</f>
        <v>0</v>
      </c>
      <c r="M25" s="17">
        <v>0</v>
      </c>
      <c r="N25" s="19">
        <v>0</v>
      </c>
    </row>
    <row r="27" spans="1:14" ht="120" customHeight="1" x14ac:dyDescent="0.25">
      <c r="A27" s="30" t="s">
        <v>25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9" spans="1:14" x14ac:dyDescent="0.25">
      <c r="A29" s="12"/>
    </row>
    <row r="30" spans="1:14" x14ac:dyDescent="0.25">
      <c r="B30" s="37" t="s">
        <v>26</v>
      </c>
      <c r="C30" s="37"/>
      <c r="D30" s="37"/>
      <c r="G30" s="22" t="s">
        <v>27</v>
      </c>
      <c r="H30" s="22"/>
      <c r="I30" s="22"/>
      <c r="J30" s="22"/>
    </row>
    <row r="31" spans="1:14" ht="62.25" customHeight="1" x14ac:dyDescent="0.25">
      <c r="B31" s="38"/>
      <c r="C31" s="38"/>
      <c r="D31" s="38"/>
      <c r="G31" s="34"/>
      <c r="H31" s="34"/>
      <c r="I31" s="34"/>
      <c r="J31" s="34"/>
    </row>
    <row r="32" spans="1:14" hidden="1" x14ac:dyDescent="0.25">
      <c r="A32" s="39" t="e">
        <v>#REF!</v>
      </c>
      <c r="B32" s="39"/>
      <c r="C32" s="6"/>
      <c r="E32" s="39"/>
      <c r="F32" s="39"/>
      <c r="G32" s="39"/>
      <c r="H32" s="39"/>
    </row>
    <row r="33" spans="2:10" hidden="1" x14ac:dyDescent="0.25"/>
    <row r="34" spans="2:10" ht="45" customHeight="1" x14ac:dyDescent="0.25">
      <c r="B34" s="40" t="str">
        <f>B10</f>
        <v>JUAN TOMAS RODRIGUEZ MONTERO</v>
      </c>
      <c r="C34" s="40"/>
      <c r="D34" s="40"/>
      <c r="E34" s="13"/>
      <c r="F34" s="13"/>
      <c r="G34" s="40" t="str">
        <f>'1'!G34:J34</f>
        <v xml:space="preserve">TONATIUH SOSME SANCHEZ </v>
      </c>
      <c r="H34" s="40"/>
      <c r="I34" s="40"/>
      <c r="J34" s="40"/>
    </row>
  </sheetData>
  <mergeCells count="31">
    <mergeCell ref="A32:B32"/>
    <mergeCell ref="E32:H32"/>
    <mergeCell ref="B34:D34"/>
    <mergeCell ref="G34:J34"/>
    <mergeCell ref="M12:M13"/>
    <mergeCell ref="N12:N13"/>
    <mergeCell ref="A27:N27"/>
    <mergeCell ref="B31:D31"/>
    <mergeCell ref="G31:J31"/>
    <mergeCell ref="B30:D30"/>
    <mergeCell ref="G30:J30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4"/>
  <sheetViews>
    <sheetView topLeftCell="A4" zoomScale="110" zoomScaleNormal="110" zoomScaleSheetLayoutView="100" workbookViewId="0">
      <selection activeCell="A15" sqref="A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 t="str">
        <f>'1'!E6:H6</f>
        <v xml:space="preserve">BASICAS 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>
        <v>3</v>
      </c>
      <c r="C8" s="34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3" t="s">
        <v>6</v>
      </c>
      <c r="J8" s="33"/>
      <c r="K8" s="33"/>
      <c r="L8" s="34" t="str">
        <f>'1'!L8</f>
        <v>FEBRERO-JUNIO 2024</v>
      </c>
      <c r="M8" s="34"/>
      <c r="N8" s="34"/>
    </row>
    <row r="10" spans="1:14" x14ac:dyDescent="0.25">
      <c r="A10" s="4" t="s">
        <v>7</v>
      </c>
      <c r="B10" s="34" t="str">
        <f>'1'!B10</f>
        <v>JUAN TOMAS RODRIGUEZ MONTERO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x14ac:dyDescent="0.25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ht="26.4" x14ac:dyDescent="0.25">
      <c r="A14" s="9" t="str">
        <f>'1'!A14</f>
        <v xml:space="preserve">FISICA </v>
      </c>
      <c r="B14" s="9" t="s">
        <v>29</v>
      </c>
      <c r="C14" s="9" t="str">
        <f>'1'!C14</f>
        <v>401-A</v>
      </c>
      <c r="D14" s="9" t="str">
        <f>'1'!D14</f>
        <v>IIND</v>
      </c>
      <c r="E14" s="9">
        <f>'1'!E14</f>
        <v>32</v>
      </c>
      <c r="F14" s="9">
        <v>16</v>
      </c>
      <c r="G14" s="9"/>
      <c r="H14" s="10"/>
      <c r="I14" s="9">
        <f t="shared" ref="I14:I25" si="0">(E14-SUM(F14:G14))-K14</f>
        <v>16</v>
      </c>
      <c r="J14" s="10"/>
      <c r="K14" s="9">
        <v>0</v>
      </c>
      <c r="L14" s="10">
        <f t="shared" ref="L14:L25" si="1">K14/E14</f>
        <v>0</v>
      </c>
      <c r="M14" s="9">
        <v>76</v>
      </c>
      <c r="N14" s="15">
        <f>8/F14</f>
        <v>0.5</v>
      </c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.8" thickBot="1" x14ac:dyDescent="0.3">
      <c r="A25" s="16" t="s">
        <v>23</v>
      </c>
      <c r="B25" s="17" t="s">
        <v>24</v>
      </c>
      <c r="C25" s="17" t="s">
        <v>24</v>
      </c>
      <c r="D25" s="17" t="s">
        <v>24</v>
      </c>
      <c r="E25" s="17">
        <f>SUM(E14:E24)</f>
        <v>32</v>
      </c>
      <c r="F25" s="17">
        <f>SUM(F14:F24)</f>
        <v>16</v>
      </c>
      <c r="G25" s="17">
        <f>SUM(G14:G24)</f>
        <v>0</v>
      </c>
      <c r="H25" s="18"/>
      <c r="I25" s="17">
        <f t="shared" si="0"/>
        <v>16</v>
      </c>
      <c r="J25" s="18"/>
      <c r="K25" s="17">
        <f>SUM(K14:K24)</f>
        <v>0</v>
      </c>
      <c r="L25" s="18">
        <f t="shared" si="1"/>
        <v>0</v>
      </c>
      <c r="M25" s="17">
        <f>AVERAGE(M14:M24)</f>
        <v>76</v>
      </c>
      <c r="N25" s="19">
        <f>AVERAGE(N14:N24)</f>
        <v>0.5</v>
      </c>
    </row>
    <row r="27" spans="1:14" ht="120" customHeight="1" x14ac:dyDescent="0.25">
      <c r="A27" s="30" t="s">
        <v>25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9" spans="1:14" x14ac:dyDescent="0.25">
      <c r="A29" s="12"/>
    </row>
    <row r="30" spans="1:14" x14ac:dyDescent="0.25">
      <c r="B30" s="37" t="s">
        <v>26</v>
      </c>
      <c r="C30" s="37"/>
      <c r="D30" s="37"/>
      <c r="G30" s="22" t="s">
        <v>27</v>
      </c>
      <c r="H30" s="22"/>
      <c r="I30" s="22"/>
      <c r="J30" s="22"/>
    </row>
    <row r="31" spans="1:14" ht="62.25" customHeight="1" x14ac:dyDescent="0.25">
      <c r="B31" s="38"/>
      <c r="C31" s="38"/>
      <c r="D31" s="38"/>
      <c r="G31" s="34"/>
      <c r="H31" s="34"/>
      <c r="I31" s="34"/>
      <c r="J31" s="34"/>
    </row>
    <row r="32" spans="1:14" hidden="1" x14ac:dyDescent="0.25">
      <c r="A32" s="39" t="e">
        <v>#REF!</v>
      </c>
      <c r="B32" s="39"/>
      <c r="C32" s="6"/>
      <c r="E32" s="39"/>
      <c r="F32" s="39"/>
      <c r="G32" s="39"/>
      <c r="H32" s="39"/>
    </row>
    <row r="33" spans="2:10" hidden="1" x14ac:dyDescent="0.25"/>
    <row r="34" spans="2:10" ht="45" customHeight="1" x14ac:dyDescent="0.25">
      <c r="B34" s="40" t="str">
        <f>B10</f>
        <v>JUAN TOMAS RODRIGUEZ MONTERO</v>
      </c>
      <c r="C34" s="40"/>
      <c r="D34" s="40"/>
      <c r="E34" s="13"/>
      <c r="F34" s="13"/>
      <c r="G34" s="40" t="str">
        <f>'1'!G34:J34</f>
        <v xml:space="preserve">TONATIUH SOSME SANCHEZ </v>
      </c>
      <c r="H34" s="40"/>
      <c r="I34" s="40"/>
      <c r="J34" s="40"/>
    </row>
  </sheetData>
  <mergeCells count="31">
    <mergeCell ref="A32:B32"/>
    <mergeCell ref="E32:H32"/>
    <mergeCell ref="B34:D34"/>
    <mergeCell ref="G34:J34"/>
    <mergeCell ref="M12:M13"/>
    <mergeCell ref="N12:N13"/>
    <mergeCell ref="A27:N27"/>
    <mergeCell ref="B31:D31"/>
    <mergeCell ref="G31:J31"/>
    <mergeCell ref="B30:D30"/>
    <mergeCell ref="G30:J30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4"/>
  <sheetViews>
    <sheetView topLeftCell="A4" zoomScale="110" zoomScaleNormal="110" zoomScaleSheetLayoutView="100" workbookViewId="0">
      <selection activeCell="A15" sqref="A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 t="str">
        <f>'1'!E6:H6</f>
        <v xml:space="preserve">BASICAS 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>
        <v>4</v>
      </c>
      <c r="C8" s="34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3" t="s">
        <v>6</v>
      </c>
      <c r="J8" s="33"/>
      <c r="K8" s="33"/>
      <c r="L8" s="34" t="str">
        <f>'1'!L8</f>
        <v>FEBRERO-JUNIO 2024</v>
      </c>
      <c r="M8" s="34"/>
      <c r="N8" s="34"/>
    </row>
    <row r="10" spans="1:14" x14ac:dyDescent="0.25">
      <c r="A10" s="4" t="s">
        <v>7</v>
      </c>
      <c r="B10" s="34" t="str">
        <f>'1'!B10</f>
        <v>JUAN TOMAS RODRIGUEZ MONTERO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x14ac:dyDescent="0.25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ht="26.4" x14ac:dyDescent="0.25">
      <c r="A14" s="9" t="str">
        <f>'1'!A14</f>
        <v xml:space="preserve">FISICA </v>
      </c>
      <c r="B14" s="9" t="s">
        <v>30</v>
      </c>
      <c r="C14" s="9" t="str">
        <f>'1'!C14</f>
        <v>401-A</v>
      </c>
      <c r="D14" s="9" t="str">
        <f>'1'!D14</f>
        <v>IIND</v>
      </c>
      <c r="E14" s="9">
        <f>'1'!E14</f>
        <v>32</v>
      </c>
      <c r="F14" s="9">
        <v>15</v>
      </c>
      <c r="G14" s="9"/>
      <c r="H14" s="10"/>
      <c r="I14" s="9">
        <f t="shared" ref="I14:I25" si="0">(E14-SUM(F14:G14))-K14</f>
        <v>17</v>
      </c>
      <c r="J14" s="10"/>
      <c r="K14" s="9">
        <v>0</v>
      </c>
      <c r="L14" s="10">
        <f t="shared" ref="L14:L25" si="1">K14/E14</f>
        <v>0</v>
      </c>
      <c r="M14" s="9">
        <v>91</v>
      </c>
      <c r="N14" s="15">
        <v>0.88</v>
      </c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.8" thickBot="1" x14ac:dyDescent="0.3">
      <c r="A25" s="16" t="s">
        <v>23</v>
      </c>
      <c r="B25" s="17" t="s">
        <v>24</v>
      </c>
      <c r="C25" s="17" t="s">
        <v>24</v>
      </c>
      <c r="D25" s="17" t="s">
        <v>24</v>
      </c>
      <c r="E25" s="17">
        <f>SUM(E14:E24)</f>
        <v>32</v>
      </c>
      <c r="F25" s="17">
        <f>SUM(F14:F24)</f>
        <v>15</v>
      </c>
      <c r="G25" s="17">
        <f>SUM(G14:G24)</f>
        <v>0</v>
      </c>
      <c r="H25" s="18"/>
      <c r="I25" s="17">
        <f t="shared" si="0"/>
        <v>17</v>
      </c>
      <c r="J25" s="18"/>
      <c r="K25" s="17">
        <f>SUM(K14:K24)</f>
        <v>0</v>
      </c>
      <c r="L25" s="18">
        <f t="shared" si="1"/>
        <v>0</v>
      </c>
      <c r="M25" s="17">
        <f>AVERAGE(M14:M24)</f>
        <v>91</v>
      </c>
      <c r="N25" s="19">
        <f>AVERAGE(N14:N24)</f>
        <v>0.88</v>
      </c>
    </row>
    <row r="27" spans="1:14" ht="120" customHeight="1" x14ac:dyDescent="0.25">
      <c r="A27" s="30" t="s">
        <v>25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9" spans="1:14" x14ac:dyDescent="0.25">
      <c r="A29" s="12"/>
    </row>
    <row r="30" spans="1:14" x14ac:dyDescent="0.25">
      <c r="B30" s="37" t="s">
        <v>26</v>
      </c>
      <c r="C30" s="37"/>
      <c r="D30" s="37"/>
      <c r="G30" s="22" t="s">
        <v>27</v>
      </c>
      <c r="H30" s="22"/>
      <c r="I30" s="22"/>
      <c r="J30" s="22"/>
    </row>
    <row r="31" spans="1:14" ht="62.25" customHeight="1" x14ac:dyDescent="0.25">
      <c r="B31" s="38"/>
      <c r="C31" s="38"/>
      <c r="D31" s="38"/>
      <c r="G31" s="34"/>
      <c r="H31" s="34"/>
      <c r="I31" s="34"/>
      <c r="J31" s="34"/>
    </row>
    <row r="32" spans="1:14" hidden="1" x14ac:dyDescent="0.25">
      <c r="A32" s="39" t="e">
        <v>#REF!</v>
      </c>
      <c r="B32" s="39"/>
      <c r="C32" s="6"/>
      <c r="E32" s="39"/>
      <c r="F32" s="39"/>
      <c r="G32" s="39"/>
      <c r="H32" s="39"/>
    </row>
    <row r="33" spans="2:10" hidden="1" x14ac:dyDescent="0.25"/>
    <row r="34" spans="2:10" ht="45" customHeight="1" x14ac:dyDescent="0.25">
      <c r="B34" s="40" t="str">
        <f>B10</f>
        <v>JUAN TOMAS RODRIGUEZ MONTERO</v>
      </c>
      <c r="C34" s="40"/>
      <c r="D34" s="40"/>
      <c r="E34" s="13"/>
      <c r="F34" s="13"/>
      <c r="G34" s="40" t="str">
        <f>'1'!G34:J34</f>
        <v xml:space="preserve">TONATIUH SOSME SANCHEZ </v>
      </c>
      <c r="H34" s="40"/>
      <c r="I34" s="40"/>
      <c r="J34" s="40"/>
    </row>
  </sheetData>
  <mergeCells count="31">
    <mergeCell ref="A32:B32"/>
    <mergeCell ref="E32:H32"/>
    <mergeCell ref="B34:D34"/>
    <mergeCell ref="G34:J34"/>
    <mergeCell ref="M12:M13"/>
    <mergeCell ref="N12:N13"/>
    <mergeCell ref="A27:N27"/>
    <mergeCell ref="B31:D31"/>
    <mergeCell ref="G31:J31"/>
    <mergeCell ref="B30:D30"/>
    <mergeCell ref="G30:J30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4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4"/>
  <sheetViews>
    <sheetView topLeftCell="A2" zoomScaleNormal="100" zoomScaleSheetLayoutView="100" workbookViewId="0">
      <selection activeCell="A15" sqref="A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>
        <v>1</v>
      </c>
      <c r="C8" s="34"/>
      <c r="D8" s="14" t="s">
        <v>4</v>
      </c>
      <c r="E8" s="20">
        <v>5</v>
      </c>
      <c r="F8"/>
      <c r="G8" s="4" t="s">
        <v>5</v>
      </c>
      <c r="H8" s="20">
        <v>4</v>
      </c>
      <c r="I8" s="33" t="s">
        <v>6</v>
      </c>
      <c r="J8" s="33"/>
      <c r="K8" s="33"/>
      <c r="L8" s="34" t="s">
        <v>32</v>
      </c>
      <c r="M8" s="34"/>
      <c r="N8" s="34"/>
    </row>
    <row r="10" spans="1:14" x14ac:dyDescent="0.25">
      <c r="A10" s="4" t="s">
        <v>7</v>
      </c>
      <c r="B10" s="34" t="s">
        <v>33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8</v>
      </c>
      <c r="B12" s="31" t="s">
        <v>9</v>
      </c>
      <c r="C12" s="31" t="s">
        <v>10</v>
      </c>
      <c r="D12" s="26" t="s">
        <v>11</v>
      </c>
      <c r="E12" s="26" t="s">
        <v>12</v>
      </c>
      <c r="F12" s="26" t="s">
        <v>13</v>
      </c>
      <c r="G12" s="26"/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8" t="s">
        <v>20</v>
      </c>
    </row>
    <row r="13" spans="1:14" x14ac:dyDescent="0.25">
      <c r="A13" s="36"/>
      <c r="B13" s="32"/>
      <c r="C13" s="32"/>
      <c r="D13" s="27"/>
      <c r="E13" s="27"/>
      <c r="F13" s="7" t="s">
        <v>21</v>
      </c>
      <c r="G13" s="7" t="s">
        <v>22</v>
      </c>
      <c r="H13" s="27"/>
      <c r="I13" s="27"/>
      <c r="J13" s="27"/>
      <c r="K13" s="27"/>
      <c r="L13" s="27"/>
      <c r="M13" s="27"/>
      <c r="N13" s="29"/>
    </row>
    <row r="14" spans="1:14" s="11" customFormat="1" ht="26.4" x14ac:dyDescent="0.25">
      <c r="A14" s="9" t="str">
        <f>'1'!A14</f>
        <v xml:space="preserve">FISICA </v>
      </c>
      <c r="B14" s="9" t="s">
        <v>30</v>
      </c>
      <c r="C14" s="9" t="str">
        <f>'1'!C14</f>
        <v>401-A</v>
      </c>
      <c r="D14" s="9" t="str">
        <f>'1'!D14</f>
        <v>IIND</v>
      </c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.8" thickBot="1" x14ac:dyDescent="0.3">
      <c r="A25" s="16" t="s">
        <v>23</v>
      </c>
      <c r="B25" s="17" t="s">
        <v>24</v>
      </c>
      <c r="C25" s="17" t="s">
        <v>24</v>
      </c>
      <c r="D25" s="17" t="s">
        <v>24</v>
      </c>
      <c r="E25" s="17">
        <f>SUM(E14:E24)</f>
        <v>0</v>
      </c>
      <c r="F25" s="17">
        <f>SUM(F14:F24)</f>
        <v>0</v>
      </c>
      <c r="G25" s="17">
        <f>SUM(G14:G24)</f>
        <v>0</v>
      </c>
      <c r="H25" s="18" t="e">
        <f>SUM(F25:G25)/E25</f>
        <v>#DIV/0!</v>
      </c>
      <c r="I25" s="17">
        <f t="shared" ref="I25" si="0">(E25-SUM(F25:G25))-K25</f>
        <v>0</v>
      </c>
      <c r="J25" s="18" t="e">
        <f t="shared" ref="J25" si="1">I25/E25</f>
        <v>#DIV/0!</v>
      </c>
      <c r="K25" s="17">
        <f>SUM(K14:K24)</f>
        <v>0</v>
      </c>
      <c r="L25" s="18" t="e">
        <f t="shared" ref="L25" si="2">K25/E25</f>
        <v>#DIV/0!</v>
      </c>
      <c r="M25" s="17" t="e">
        <f>AVERAGE(M14:M24)</f>
        <v>#DIV/0!</v>
      </c>
      <c r="N25" s="19" t="e">
        <f>AVERAGE(N14:N24)</f>
        <v>#DIV/0!</v>
      </c>
    </row>
    <row r="27" spans="1:14" ht="120" customHeight="1" x14ac:dyDescent="0.25">
      <c r="A27" s="30" t="s">
        <v>25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9" spans="1:14" x14ac:dyDescent="0.25">
      <c r="A29" s="12"/>
    </row>
    <row r="30" spans="1:14" x14ac:dyDescent="0.25">
      <c r="B30" s="37" t="s">
        <v>26</v>
      </c>
      <c r="C30" s="37"/>
      <c r="D30" s="37"/>
      <c r="G30" s="22" t="s">
        <v>27</v>
      </c>
      <c r="H30" s="22"/>
      <c r="I30" s="22"/>
      <c r="J30" s="22"/>
    </row>
    <row r="31" spans="1:14" ht="62.25" customHeight="1" x14ac:dyDescent="0.25">
      <c r="B31" s="38"/>
      <c r="C31" s="38"/>
      <c r="D31" s="38"/>
      <c r="G31" s="34"/>
      <c r="H31" s="34"/>
      <c r="I31" s="34"/>
      <c r="J31" s="34"/>
    </row>
    <row r="32" spans="1:14" hidden="1" x14ac:dyDescent="0.25">
      <c r="A32" s="39" t="e">
        <v>#REF!</v>
      </c>
      <c r="B32" s="39"/>
      <c r="C32" s="6"/>
      <c r="E32" s="39"/>
      <c r="F32" s="39"/>
      <c r="G32" s="39"/>
      <c r="H32" s="39"/>
    </row>
    <row r="33" spans="2:10" hidden="1" x14ac:dyDescent="0.25"/>
    <row r="34" spans="2:10" ht="45" customHeight="1" x14ac:dyDescent="0.25">
      <c r="B34" s="40" t="str">
        <f>B10</f>
        <v>ING. JUAN TOMAS RODRIGUEZ MONTERO</v>
      </c>
      <c r="C34" s="40"/>
      <c r="D34" s="40"/>
      <c r="E34" s="13"/>
      <c r="F34" s="13"/>
      <c r="G34" s="40" t="s">
        <v>34</v>
      </c>
      <c r="H34" s="40"/>
      <c r="I34" s="40"/>
      <c r="J34" s="40"/>
    </row>
  </sheetData>
  <mergeCells count="31">
    <mergeCell ref="A32:B32"/>
    <mergeCell ref="E32:H32"/>
    <mergeCell ref="B34:D34"/>
    <mergeCell ref="G34:J34"/>
    <mergeCell ref="M12:M13"/>
    <mergeCell ref="N12:N13"/>
    <mergeCell ref="A27:N27"/>
    <mergeCell ref="B31:D31"/>
    <mergeCell ref="G31:J31"/>
    <mergeCell ref="B30:D30"/>
    <mergeCell ref="G30:J30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cp:lastPrinted>2023-01-10T03:58:14Z</cp:lastPrinted>
  <dcterms:created xsi:type="dcterms:W3CDTF">2021-11-22T14:45:25Z</dcterms:created>
  <dcterms:modified xsi:type="dcterms:W3CDTF">2024-05-01T19:16:35Z</dcterms:modified>
  <cp:category/>
  <cp:contentStatus/>
</cp:coreProperties>
</file>