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REPORTE 1\REPORTE 4\"/>
    </mc:Choice>
  </mc:AlternateContent>
  <bookViews>
    <workbookView xWindow="0" yWindow="0" windowWidth="19200" windowHeight="693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'2'!$A$1:$N$34</definedName>
    <definedName name="_xlnm.Print_Area" localSheetId="2">'3'!$A$1:$N$34</definedName>
    <definedName name="_xlnm.Print_Area" localSheetId="3">'4'!$A$1:$N$34</definedName>
    <definedName name="_xlnm.Print_Area" localSheetId="4">Final!$A$1:$N$34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25" l="1"/>
  <c r="C14" i="25"/>
  <c r="A14" i="25"/>
  <c r="G34" i="24" l="1"/>
  <c r="G34" i="23"/>
  <c r="G34" i="22"/>
  <c r="E6" i="23"/>
  <c r="E6" i="22"/>
  <c r="K25" i="22" l="1"/>
  <c r="M25" i="10"/>
  <c r="K25" i="10" l="1"/>
  <c r="N25" i="25" l="1"/>
  <c r="M25" i="25"/>
  <c r="K25" i="25"/>
  <c r="G25" i="25"/>
  <c r="F25" i="25"/>
  <c r="B34" i="25"/>
  <c r="N25" i="24"/>
  <c r="M25" i="24"/>
  <c r="K25" i="24"/>
  <c r="G25" i="24"/>
  <c r="F25" i="24"/>
  <c r="B10" i="24"/>
  <c r="B34" i="24" s="1"/>
  <c r="L8" i="24"/>
  <c r="H8" i="24"/>
  <c r="E8" i="24"/>
  <c r="M25" i="23"/>
  <c r="K25" i="23"/>
  <c r="G25" i="23"/>
  <c r="F25" i="23"/>
  <c r="B10" i="23"/>
  <c r="B34" i="23" s="1"/>
  <c r="L8" i="23"/>
  <c r="H8" i="23"/>
  <c r="E8" i="23"/>
  <c r="B10" i="22"/>
  <c r="B34" i="22" s="1"/>
  <c r="L8" i="22"/>
  <c r="H8" i="22"/>
  <c r="E8" i="22"/>
  <c r="G25" i="22"/>
  <c r="F25" i="22"/>
  <c r="N25" i="10"/>
  <c r="G25" i="10"/>
  <c r="F25" i="10"/>
  <c r="E25" i="10"/>
  <c r="L25" i="10" s="1"/>
  <c r="N25" i="23" l="1"/>
  <c r="E25" i="25"/>
  <c r="H25" i="25" s="1"/>
  <c r="E25" i="24"/>
  <c r="E25" i="23"/>
  <c r="E25" i="22"/>
  <c r="I25" i="10"/>
  <c r="I25" i="25" l="1"/>
  <c r="J25" i="25" s="1"/>
  <c r="L25" i="25"/>
  <c r="I25" i="24"/>
  <c r="L25" i="24"/>
  <c r="I25" i="23"/>
  <c r="L25" i="23"/>
  <c r="I25" i="22"/>
  <c r="L25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<sst xmlns="http://schemas.openxmlformats.org/spreadsheetml/2006/main" count="230" uniqueCount="53">
  <si>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</si>
  <si>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</si>
  <si>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</si>
  <si>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</si>
  <si>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</si>
  <si>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</si>
  <si>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</si>
  <si>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</si>
  <si>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</si>
  <si>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</si>
  <si>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</si>
  <si>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</si>
  <si>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</si>
  <si>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</si>
  <si>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</si>
  <si>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</si>
  <si>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</si>
  <si>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</si>
  <si>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</si>
  <si>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</si>
  <si>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</si>
  <si>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</si>
  <si>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</si>
  <si>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</si>
  <si>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</si>
  <si>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</si>
  <si>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</si>
  <si>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</si>
  <si>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</si>
  <si>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V</t>
  </si>
  <si>
    <t>CIENCIAS BASICAS</t>
  </si>
  <si>
    <t>FEBRERO-JULIO 2023</t>
  </si>
  <si>
    <t>ING. JUAN TOMAS RODRIGUEZ MONTERO</t>
  </si>
  <si>
    <t>ING. TONATIHU SOSME SANCHEZ</t>
  </si>
  <si>
    <t>FEBRERO-JUNIO 2024</t>
  </si>
  <si>
    <t>JUAN TOMAS RODRIGUEZ MONTERO</t>
  </si>
  <si>
    <t>IIND</t>
  </si>
  <si>
    <t xml:space="preserve">BASICAS </t>
  </si>
  <si>
    <t xml:space="preserve">DEPARTAMENTO DE </t>
  </si>
  <si>
    <t xml:space="preserve">TONATIUH SOSME SANCHEZ </t>
  </si>
  <si>
    <t xml:space="preserve">FISICA </t>
  </si>
  <si>
    <t xml:space="preserve">ADMINISTRACION DE LA CALIDAD </t>
  </si>
  <si>
    <t xml:space="preserve">PROBABILIDAD Y ESTADISTICA </t>
  </si>
  <si>
    <t xml:space="preserve">FISICA  </t>
  </si>
  <si>
    <t>IEME</t>
  </si>
  <si>
    <t>LADM</t>
  </si>
  <si>
    <t>401-A</t>
  </si>
  <si>
    <t>605-C</t>
  </si>
  <si>
    <t>202-B</t>
  </si>
  <si>
    <t>401-C</t>
  </si>
  <si>
    <t>III</t>
  </si>
  <si>
    <t xml:space="preserve">CIENCIAS BASICAS 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</si>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</sst>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30</xdr:row>
      <xdr:rowOff>92282</xdr:rowOff>
    </xdr:from>
    <xdr:to>
      <xdr:col>3</xdr:col>
      <xdr:colOff>745825</xdr:colOff>
      <xdr:row>30</xdr:row>
      <xdr:rowOff>726596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="106" zoomScaleNormal="106" zoomScaleSheetLayoutView="100" workbookViewId="0">
      <selection activeCell="N17" sqref="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2.2695312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38</v>
      </c>
      <c r="B6" s="23"/>
      <c r="C6" s="23"/>
      <c r="D6" s="23"/>
      <c r="E6" s="24" t="s">
        <v>37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>
        <v>1</v>
      </c>
      <c r="C8" s="34"/>
      <c r="D8" s="14" t="s">
        <v>4</v>
      </c>
      <c r="E8" s="5">
        <v>4</v>
      </c>
      <c r="G8" s="4" t="s">
        <v>5</v>
      </c>
      <c r="H8" s="5">
        <v>3</v>
      </c>
      <c r="I8" s="33" t="s">
        <v>6</v>
      </c>
      <c r="J8" s="33"/>
      <c r="K8" s="33"/>
      <c r="L8" s="34" t="s">
        <v>34</v>
      </c>
      <c r="M8" s="34"/>
      <c r="N8" s="34"/>
    </row>
    <row r="10" spans="1:14" ht="13" x14ac:dyDescent="0.3">
      <c r="A10" s="4" t="s">
        <v>7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">
        <v>40</v>
      </c>
      <c r="B14" s="9" t="s">
        <v>20</v>
      </c>
      <c r="C14" s="9" t="s">
        <v>46</v>
      </c>
      <c r="D14" s="9" t="s">
        <v>36</v>
      </c>
      <c r="E14" s="9">
        <v>32</v>
      </c>
      <c r="F14" s="9">
        <v>32</v>
      </c>
      <c r="G14" s="9">
        <v>0</v>
      </c>
      <c r="H14" s="10"/>
      <c r="I14" s="9"/>
      <c r="J14" s="10"/>
      <c r="K14" s="9"/>
      <c r="L14" s="10"/>
      <c r="M14" s="9">
        <v>85</v>
      </c>
      <c r="N14" s="15">
        <v>0.92</v>
      </c>
    </row>
    <row r="15" spans="1:14" s="11" customFormat="1" x14ac:dyDescent="0.25">
      <c r="A15" s="9" t="s">
        <v>41</v>
      </c>
      <c r="B15" s="9" t="s">
        <v>20</v>
      </c>
      <c r="C15" s="9" t="s">
        <v>47</v>
      </c>
      <c r="D15" s="9" t="s">
        <v>45</v>
      </c>
      <c r="E15" s="9">
        <v>17</v>
      </c>
      <c r="F15" s="9">
        <v>17</v>
      </c>
      <c r="G15" s="9">
        <v>0</v>
      </c>
      <c r="H15" s="10"/>
      <c r="I15" s="9"/>
      <c r="J15" s="10"/>
      <c r="K15" s="9"/>
      <c r="L15" s="10"/>
      <c r="M15" s="9">
        <v>92</v>
      </c>
      <c r="N15" s="15">
        <v>0.7</v>
      </c>
    </row>
    <row r="16" spans="1:14" s="11" customFormat="1" x14ac:dyDescent="0.25">
      <c r="A16" s="21" t="s">
        <v>42</v>
      </c>
      <c r="B16" s="9" t="s">
        <v>20</v>
      </c>
      <c r="C16" s="9" t="s">
        <v>48</v>
      </c>
      <c r="D16" s="9" t="s">
        <v>44</v>
      </c>
      <c r="E16" s="9">
        <v>27</v>
      </c>
      <c r="F16" s="9">
        <v>27</v>
      </c>
      <c r="G16" s="9">
        <v>0</v>
      </c>
      <c r="H16" s="10"/>
      <c r="I16" s="9"/>
      <c r="J16" s="10"/>
      <c r="K16" s="9"/>
      <c r="L16" s="10"/>
      <c r="M16" s="9">
        <v>84</v>
      </c>
      <c r="N16" s="15">
        <v>0.48</v>
      </c>
    </row>
    <row r="17" spans="1:14" s="11" customFormat="1" x14ac:dyDescent="0.25">
      <c r="A17" s="21" t="s">
        <v>43</v>
      </c>
      <c r="B17" s="9" t="s">
        <v>20</v>
      </c>
      <c r="C17" s="9" t="s">
        <v>49</v>
      </c>
      <c r="D17" s="9" t="s">
        <v>36</v>
      </c>
      <c r="E17" s="9">
        <v>18</v>
      </c>
      <c r="F17" s="9">
        <v>18</v>
      </c>
      <c r="G17" s="9">
        <v>0</v>
      </c>
      <c r="H17" s="10"/>
      <c r="I17" s="9"/>
      <c r="J17" s="10"/>
      <c r="K17" s="9"/>
      <c r="L17" s="10"/>
      <c r="M17" s="9">
        <v>87</v>
      </c>
      <c r="N17" s="15">
        <v>0.61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94</v>
      </c>
      <c r="F25" s="17">
        <f>SUM(F14:F24)</f>
        <v>94</v>
      </c>
      <c r="G25" s="17">
        <f>SUM(G14:G24)</f>
        <v>0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>K25/E25</f>
        <v>0</v>
      </c>
      <c r="M25" s="17">
        <f>AVERAGE(M14:M24)</f>
        <v>87</v>
      </c>
      <c r="N25" s="19">
        <f>AVERAGE(N14:N24)</f>
        <v>0.67749999999999999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">
        <v>35</v>
      </c>
      <c r="C34" s="40"/>
      <c r="D34" s="40"/>
      <c r="E34" s="13"/>
      <c r="F34" s="13"/>
      <c r="G34" s="40" t="s">
        <v>39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B7" zoomScale="110" zoomScaleNormal="110" zoomScaleSheetLayoutView="100" workbookViewId="0">
      <selection activeCell="A14" sqref="A14: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">
        <v>40</v>
      </c>
      <c r="B14" s="9" t="s">
        <v>20</v>
      </c>
      <c r="C14" s="9" t="s">
        <v>46</v>
      </c>
      <c r="D14" s="9" t="s">
        <v>36</v>
      </c>
      <c r="E14" s="9">
        <v>32</v>
      </c>
      <c r="F14" s="9">
        <v>9</v>
      </c>
      <c r="G14" s="9">
        <v>23</v>
      </c>
      <c r="H14" s="10"/>
      <c r="I14" s="9"/>
      <c r="J14" s="10"/>
      <c r="K14" s="9"/>
      <c r="L14" s="10"/>
      <c r="M14" s="9">
        <v>33</v>
      </c>
      <c r="N14" s="15">
        <v>0.28000000000000003</v>
      </c>
    </row>
    <row r="15" spans="1:14" s="11" customFormat="1" ht="25" x14ac:dyDescent="0.25">
      <c r="A15" s="9" t="s">
        <v>41</v>
      </c>
      <c r="B15" s="9" t="s">
        <v>20</v>
      </c>
      <c r="C15" s="9" t="s">
        <v>47</v>
      </c>
      <c r="D15" s="9" t="s">
        <v>45</v>
      </c>
      <c r="E15" s="9">
        <v>17</v>
      </c>
      <c r="F15" s="9">
        <v>17</v>
      </c>
      <c r="G15" s="9">
        <v>0</v>
      </c>
      <c r="H15" s="10"/>
      <c r="I15" s="9"/>
      <c r="J15" s="10"/>
      <c r="K15" s="9"/>
      <c r="L15" s="10"/>
      <c r="M15" s="9">
        <v>94</v>
      </c>
      <c r="N15" s="15">
        <v>0.57999999999999996</v>
      </c>
    </row>
    <row r="16" spans="1:14" s="11" customFormat="1" ht="25" x14ac:dyDescent="0.25">
      <c r="A16" s="9" t="s">
        <v>42</v>
      </c>
      <c r="B16" s="9" t="s">
        <v>20</v>
      </c>
      <c r="C16" s="9" t="s">
        <v>48</v>
      </c>
      <c r="D16" s="9" t="s">
        <v>44</v>
      </c>
      <c r="E16" s="9">
        <v>28</v>
      </c>
      <c r="F16" s="9">
        <v>27</v>
      </c>
      <c r="G16" s="9">
        <v>1</v>
      </c>
      <c r="H16" s="10"/>
      <c r="I16" s="9"/>
      <c r="J16" s="10"/>
      <c r="K16" s="9"/>
      <c r="L16" s="10"/>
      <c r="M16" s="9">
        <v>81</v>
      </c>
      <c r="N16" s="15">
        <v>0.89</v>
      </c>
    </row>
    <row r="17" spans="1:14" s="11" customFormat="1" ht="25" x14ac:dyDescent="0.25">
      <c r="A17" s="9" t="s">
        <v>43</v>
      </c>
      <c r="B17" s="9" t="s">
        <v>20</v>
      </c>
      <c r="C17" s="9" t="s">
        <v>49</v>
      </c>
      <c r="D17" s="9" t="s">
        <v>36</v>
      </c>
      <c r="E17" s="9">
        <v>18</v>
      </c>
      <c r="F17" s="9">
        <v>12</v>
      </c>
      <c r="G17" s="9">
        <v>6</v>
      </c>
      <c r="H17" s="10"/>
      <c r="I17" s="9"/>
      <c r="J17" s="10"/>
      <c r="K17" s="9"/>
      <c r="L17" s="10"/>
      <c r="M17" s="9">
        <v>60</v>
      </c>
      <c r="N17" s="15">
        <v>0.66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95</v>
      </c>
      <c r="F25" s="17">
        <f>SUM(F14:F24)</f>
        <v>65</v>
      </c>
      <c r="G25" s="17">
        <f>SUM(G14:G24)</f>
        <v>30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 t="shared" ref="L25" si="1">K25/E25</f>
        <v>0</v>
      </c>
      <c r="M25" s="17">
        <v>0</v>
      </c>
      <c r="N25" s="19">
        <v>0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="70" zoomScaleNormal="70" zoomScaleSheetLayoutView="100" workbookViewId="0">
      <selection activeCell="A14" sqref="A14: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3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">
        <v>40</v>
      </c>
      <c r="B14" s="9" t="s">
        <v>50</v>
      </c>
      <c r="C14" s="9" t="s">
        <v>46</v>
      </c>
      <c r="D14" s="9" t="s">
        <v>36</v>
      </c>
      <c r="E14" s="9">
        <v>31</v>
      </c>
      <c r="F14" s="9">
        <v>19</v>
      </c>
      <c r="G14" s="9">
        <v>12</v>
      </c>
      <c r="H14" s="10"/>
      <c r="I14" s="9"/>
      <c r="J14" s="10"/>
      <c r="K14" s="9"/>
      <c r="L14" s="10"/>
      <c r="M14" s="9">
        <v>73</v>
      </c>
      <c r="N14" s="15">
        <v>0.17</v>
      </c>
    </row>
    <row r="15" spans="1:14" s="11" customFormat="1" ht="25" x14ac:dyDescent="0.25">
      <c r="A15" s="9" t="s">
        <v>41</v>
      </c>
      <c r="B15" s="9" t="s">
        <v>50</v>
      </c>
      <c r="C15" s="9" t="s">
        <v>47</v>
      </c>
      <c r="D15" s="9" t="s">
        <v>45</v>
      </c>
      <c r="E15" s="9">
        <v>17</v>
      </c>
      <c r="F15" s="9">
        <v>17</v>
      </c>
      <c r="G15" s="9">
        <v>0</v>
      </c>
      <c r="H15" s="10"/>
      <c r="I15" s="9"/>
      <c r="J15" s="10"/>
      <c r="K15" s="9"/>
      <c r="L15" s="10"/>
      <c r="M15" s="9">
        <v>97</v>
      </c>
      <c r="N15" s="15">
        <v>0.82</v>
      </c>
    </row>
    <row r="16" spans="1:14" s="11" customFormat="1" ht="25" x14ac:dyDescent="0.25">
      <c r="A16" s="9" t="s">
        <v>42</v>
      </c>
      <c r="B16" s="9" t="s">
        <v>50</v>
      </c>
      <c r="C16" s="9" t="s">
        <v>48</v>
      </c>
      <c r="D16" s="9" t="s">
        <v>44</v>
      </c>
      <c r="E16" s="9">
        <v>28</v>
      </c>
      <c r="F16" s="9">
        <v>27</v>
      </c>
      <c r="G16" s="9">
        <v>1</v>
      </c>
      <c r="H16" s="10"/>
      <c r="I16" s="9"/>
      <c r="J16" s="10"/>
      <c r="K16" s="9"/>
      <c r="L16" s="10"/>
      <c r="M16" s="9">
        <v>80</v>
      </c>
      <c r="N16" s="15">
        <v>0.92</v>
      </c>
    </row>
    <row r="17" spans="1:14" s="11" customFormat="1" ht="25" x14ac:dyDescent="0.25">
      <c r="A17" s="9" t="s">
        <v>43</v>
      </c>
      <c r="B17" s="9" t="s">
        <v>50</v>
      </c>
      <c r="C17" s="9" t="s">
        <v>49</v>
      </c>
      <c r="D17" s="9" t="s">
        <v>36</v>
      </c>
      <c r="E17" s="9">
        <v>18</v>
      </c>
      <c r="F17" s="9">
        <v>18</v>
      </c>
      <c r="G17" s="9">
        <v>0</v>
      </c>
      <c r="H17" s="10"/>
      <c r="I17" s="9"/>
      <c r="J17" s="10"/>
      <c r="K17" s="9"/>
      <c r="L17" s="10"/>
      <c r="M17" s="9">
        <v>81</v>
      </c>
      <c r="N17" s="15">
        <v>0.61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94</v>
      </c>
      <c r="F25" s="17">
        <f>SUM(F14:F24)</f>
        <v>81</v>
      </c>
      <c r="G25" s="17">
        <f>SUM(G14:G24)</f>
        <v>13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 t="shared" ref="L25" si="1">K25/E25</f>
        <v>0</v>
      </c>
      <c r="M25" s="17">
        <f>AVERAGE(M14:M24)</f>
        <v>82.75</v>
      </c>
      <c r="N25" s="19">
        <f>AVERAGE(N14:N24)</f>
        <v>0.63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zoomScale="90" zoomScaleNormal="90" zoomScaleSheetLayoutView="100" workbookViewId="0">
      <selection activeCell="L16" sqref="L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51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">
        <v>40</v>
      </c>
      <c r="B14" s="9" t="s">
        <v>52</v>
      </c>
      <c r="C14" s="9" t="s">
        <v>46</v>
      </c>
      <c r="D14" s="9" t="s">
        <v>36</v>
      </c>
      <c r="E14" s="9">
        <v>32</v>
      </c>
      <c r="F14" s="9">
        <v>22</v>
      </c>
      <c r="G14" s="9">
        <v>10</v>
      </c>
      <c r="H14" s="10"/>
      <c r="I14" s="9"/>
      <c r="J14" s="10"/>
      <c r="K14" s="9">
        <v>9</v>
      </c>
      <c r="L14" s="10">
        <v>0.28000000000000003</v>
      </c>
      <c r="M14" s="9">
        <v>62</v>
      </c>
      <c r="N14" s="15">
        <v>0.69</v>
      </c>
    </row>
    <row r="15" spans="1:14" s="11" customFormat="1" ht="25" x14ac:dyDescent="0.25">
      <c r="A15" s="9" t="s">
        <v>41</v>
      </c>
      <c r="B15" s="9" t="s">
        <v>29</v>
      </c>
      <c r="C15" s="9" t="s">
        <v>47</v>
      </c>
      <c r="D15" s="9" t="s">
        <v>45</v>
      </c>
      <c r="E15" s="9">
        <v>17</v>
      </c>
      <c r="F15" s="9">
        <v>17</v>
      </c>
      <c r="G15" s="9">
        <v>0</v>
      </c>
      <c r="H15" s="10"/>
      <c r="I15" s="9"/>
      <c r="J15" s="10"/>
      <c r="K15" s="9">
        <v>0</v>
      </c>
      <c r="L15" s="10">
        <v>0</v>
      </c>
      <c r="M15" s="9">
        <v>97</v>
      </c>
      <c r="N15" s="15">
        <v>0.15</v>
      </c>
    </row>
    <row r="16" spans="1:14" s="11" customFormat="1" ht="25" x14ac:dyDescent="0.25">
      <c r="A16" s="9" t="s">
        <v>42</v>
      </c>
      <c r="B16" s="9" t="s">
        <v>52</v>
      </c>
      <c r="C16" s="9" t="s">
        <v>48</v>
      </c>
      <c r="D16" s="9" t="s">
        <v>44</v>
      </c>
      <c r="E16" s="9">
        <v>28</v>
      </c>
      <c r="F16" s="9">
        <v>27</v>
      </c>
      <c r="G16" s="9">
        <v>1</v>
      </c>
      <c r="H16" s="10"/>
      <c r="I16" s="9"/>
      <c r="J16" s="10"/>
      <c r="K16" s="9">
        <v>1</v>
      </c>
      <c r="L16" s="10">
        <v>0.03</v>
      </c>
      <c r="M16" s="9">
        <v>87</v>
      </c>
      <c r="N16" s="15">
        <v>0.92</v>
      </c>
    </row>
    <row r="17" spans="1:14" s="11" customFormat="1" ht="25" x14ac:dyDescent="0.25">
      <c r="A17" s="9" t="s">
        <v>43</v>
      </c>
      <c r="B17" s="9" t="s">
        <v>52</v>
      </c>
      <c r="C17" s="9" t="s">
        <v>49</v>
      </c>
      <c r="D17" s="9" t="s">
        <v>36</v>
      </c>
      <c r="E17" s="9">
        <v>18</v>
      </c>
      <c r="F17" s="9">
        <v>17</v>
      </c>
      <c r="G17" s="9">
        <v>1</v>
      </c>
      <c r="H17" s="10"/>
      <c r="I17" s="9"/>
      <c r="J17" s="10"/>
      <c r="K17" s="9">
        <v>0</v>
      </c>
      <c r="L17" s="10">
        <v>0</v>
      </c>
      <c r="M17" s="9">
        <v>82</v>
      </c>
      <c r="N17" s="15">
        <v>0.61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95</v>
      </c>
      <c r="F25" s="17">
        <f>SUM(F14:F24)</f>
        <v>83</v>
      </c>
      <c r="G25" s="17">
        <f>SUM(G14:G24)</f>
        <v>12</v>
      </c>
      <c r="H25" s="18"/>
      <c r="I25" s="17">
        <f t="shared" ref="I25" si="0">(E25-SUM(F25:G25))-K25</f>
        <v>-10</v>
      </c>
      <c r="J25" s="18"/>
      <c r="K25" s="17">
        <f>SUM(K14:K24)</f>
        <v>10</v>
      </c>
      <c r="L25" s="18">
        <f t="shared" ref="L25" si="1">K25/E25</f>
        <v>0.10526315789473684</v>
      </c>
      <c r="M25" s="17">
        <f>AVERAGE(M14:M24)</f>
        <v>82</v>
      </c>
      <c r="N25" s="19">
        <f>AVERAGE(N14:N24)</f>
        <v>0.59250000000000003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2" zoomScaleNormal="100"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1</v>
      </c>
      <c r="C8" s="34"/>
      <c r="D8" s="14" t="s">
        <v>4</v>
      </c>
      <c r="E8" s="20">
        <v>5</v>
      </c>
      <c r="F8"/>
      <c r="G8" s="4" t="s">
        <v>5</v>
      </c>
      <c r="H8" s="20">
        <v>4</v>
      </c>
      <c r="I8" s="33" t="s">
        <v>6</v>
      </c>
      <c r="J8" s="33"/>
      <c r="K8" s="33"/>
      <c r="L8" s="34" t="s">
        <v>31</v>
      </c>
      <c r="M8" s="34"/>
      <c r="N8" s="34"/>
    </row>
    <row r="10" spans="1:14" ht="13" x14ac:dyDescent="0.3">
      <c r="A10" s="4" t="s">
        <v>7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ht="13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tr">
        <f>'1'!A14</f>
        <v xml:space="preserve">FISICA </v>
      </c>
      <c r="B14" s="9" t="s">
        <v>29</v>
      </c>
      <c r="C14" s="9" t="str">
        <f>'1'!C14</f>
        <v>401-A</v>
      </c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ING. JUAN TOMAS RODRIGUEZ MONTERO</v>
      </c>
      <c r="C34" s="40"/>
      <c r="D34" s="40"/>
      <c r="E34" s="13"/>
      <c r="F34" s="13"/>
      <c r="G34" s="40" t="s">
        <v>33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 01</cp:lastModifiedBy>
  <cp:revision/>
  <cp:lastPrinted>2023-01-10T03:58:14Z</cp:lastPrinted>
  <dcterms:created xsi:type="dcterms:W3CDTF">2021-11-22T14:45:25Z</dcterms:created>
  <dcterms:modified xsi:type="dcterms:W3CDTF">2024-06-05T23:17:00Z</dcterms:modified>
  <cp:category/>
  <cp:contentStatus/>
</cp:coreProperties>
</file>