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JTRM\"/>
    </mc:Choice>
  </mc:AlternateContent>
  <xr:revisionPtr revIDLastSave="0" documentId="13_ncr:1_{8F09AE35-6991-402E-B987-2D1631138299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24" l="1"/>
  <c r="G34" i="23"/>
  <c r="G34" i="22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B10" i="24"/>
  <c r="B34" i="24" s="1"/>
  <c r="L8" i="24"/>
  <c r="H8" i="24"/>
  <c r="E8" i="24"/>
  <c r="M25" i="23"/>
  <c r="K25" i="23"/>
  <c r="G25" i="23"/>
  <c r="F25" i="23"/>
  <c r="B10" i="23"/>
  <c r="B34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E25" i="24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<sst xmlns="http://schemas.openxmlformats.org/spreadsheetml/2006/main" count="246" uniqueCount="57">
  <si>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</si>
  <si>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</si>
  <si>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</si>
  <si>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</si>
  <si>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</si>
  <si>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</si>
  <si>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</si>
  <si>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</si>
  <si>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</si>
  <si>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</si>
  <si>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</si>
  <si>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</si>
  <si>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</si>
  <si>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</si>
  <si>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</si>
  <si>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</si>
  <si>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</si>
  <si>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</si>
  <si>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</si>
  <si>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</si>
  <si>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</si>
  <si>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</si>
  <si>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</si>
  <si>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</si>
  <si>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</si>
  <si>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</si>
  <si>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</si>
  <si>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</si>
  <si>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</si>
  <si>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V</t>
  </si>
  <si>
    <t>CIENCIAS BASICAS</t>
  </si>
  <si>
    <t>ING. JUAN TOMAS RODRIGUEZ MONTERO</t>
  </si>
  <si>
    <t>ING. TONATIHU SOSME SANCHEZ</t>
  </si>
  <si>
    <t>FEBRERO-JUNIO 2024</t>
  </si>
  <si>
    <t>JUAN TOMAS RODRIGUEZ MONTERO</t>
  </si>
  <si>
    <t>IIND</t>
  </si>
  <si>
    <t xml:space="preserve">BASICAS </t>
  </si>
  <si>
    <t xml:space="preserve">DEPARTAMENTO DE </t>
  </si>
  <si>
    <t xml:space="preserve">TONATIUH SOSME SANCHEZ </t>
  </si>
  <si>
    <t xml:space="preserve">FISICA </t>
  </si>
  <si>
    <t xml:space="preserve">ADMINISTRACION DE LA CALIDAD </t>
  </si>
  <si>
    <t xml:space="preserve">PROBABILIDAD Y ESTADISTICA </t>
  </si>
  <si>
    <t xml:space="preserve">FISICA  </t>
  </si>
  <si>
    <t>IEME</t>
  </si>
  <si>
    <t>LADM</t>
  </si>
  <si>
    <t>401-A</t>
  </si>
  <si>
    <t>605-C</t>
  </si>
  <si>
    <t>202-B</t>
  </si>
  <si>
    <t>401-C</t>
  </si>
  <si>
    <t>III</t>
  </si>
  <si>
    <t xml:space="preserve">CIENCIAS BASICAS </t>
  </si>
  <si>
    <t>IV</t>
  </si>
  <si>
    <t>FINAL</t>
  </si>
  <si>
    <t>FISICA</t>
  </si>
  <si>
    <t>ADMINISTRACION DE LA CALIDAD</t>
  </si>
  <si>
    <t>PROBABILIDAD Y ESTADISTICA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</si>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</sst>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name val="Arial MT"/>
    </font>
    <font>
      <sz val="9"/>
      <color rgb="FF000000"/>
      <name val="Arial MT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12" xfId="0" applyFont="1" applyBorder="1" applyAlignment="1">
      <alignment horizontal="center" vertical="top" wrapText="1"/>
    </xf>
    <xf numFmtId="1" fontId="10" fillId="0" borderId="12" xfId="0" applyNumberFormat="1" applyFont="1" applyBorder="1" applyAlignment="1">
      <alignment horizontal="center" vertical="top" shrinkToFit="1"/>
    </xf>
    <xf numFmtId="9" fontId="10" fillId="0" borderId="12" xfId="0" applyNumberFormat="1" applyFont="1" applyBorder="1" applyAlignment="1">
      <alignment horizontal="left" vertical="top" indent="1" shrinkToFit="1"/>
    </xf>
    <xf numFmtId="1" fontId="10" fillId="0" borderId="12" xfId="0" applyNumberFormat="1" applyFont="1" applyBorder="1" applyAlignment="1">
      <alignment horizontal="left" vertical="top" indent="1" shrinkToFit="1"/>
    </xf>
    <xf numFmtId="9" fontId="10" fillId="0" borderId="12" xfId="0" applyNumberFormat="1" applyFont="1" applyBorder="1" applyAlignment="1">
      <alignment horizontal="center" vertical="top" shrinkToFit="1"/>
    </xf>
    <xf numFmtId="9" fontId="10" fillId="0" borderId="12" xfId="0" applyNumberFormat="1" applyFont="1" applyBorder="1" applyAlignment="1">
      <alignment horizontal="left" vertical="top" shrinkToFi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zoomScale="106" zoomScaleNormal="106" zoomScaleSheetLayoutView="100" workbookViewId="0">
      <selection activeCell="N17" sqref="N17"/>
    </sheetView>
  </sheetViews>
  <sheetFormatPr baseColWidth="10" defaultColWidth="11.44140625" defaultRowHeight="13.2"/>
  <cols>
    <col min="1" max="1" width="38.5546875" style="1" bestFit="1" customWidth="1"/>
    <col min="2" max="2" width="4.77734375" style="1" bestFit="1" customWidth="1"/>
    <col min="3" max="3" width="12.21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37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4">
        <v>1</v>
      </c>
      <c r="C8" s="34"/>
      <c r="D8" s="14" t="s">
        <v>4</v>
      </c>
      <c r="E8" s="5">
        <v>4</v>
      </c>
      <c r="G8" s="4" t="s">
        <v>5</v>
      </c>
      <c r="H8" s="5">
        <v>3</v>
      </c>
      <c r="I8" s="33" t="s">
        <v>6</v>
      </c>
      <c r="J8" s="33"/>
      <c r="K8" s="33"/>
      <c r="L8" s="34" t="s">
        <v>33</v>
      </c>
      <c r="M8" s="34"/>
      <c r="N8" s="34"/>
    </row>
    <row r="10" spans="1:14">
      <c r="A10" s="4" t="s">
        <v>7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>
      <c r="A14" s="9" t="s">
        <v>39</v>
      </c>
      <c r="B14" s="9" t="s">
        <v>20</v>
      </c>
      <c r="C14" s="9" t="s">
        <v>45</v>
      </c>
      <c r="D14" s="9" t="s">
        <v>35</v>
      </c>
      <c r="E14" s="9">
        <v>32</v>
      </c>
      <c r="F14" s="9">
        <v>32</v>
      </c>
      <c r="G14" s="9">
        <v>0</v>
      </c>
      <c r="H14" s="10"/>
      <c r="I14" s="9"/>
      <c r="J14" s="10"/>
      <c r="K14" s="9"/>
      <c r="L14" s="10"/>
      <c r="M14" s="9">
        <v>85</v>
      </c>
      <c r="N14" s="15">
        <v>0.92</v>
      </c>
    </row>
    <row r="15" spans="1:14" s="11" customFormat="1">
      <c r="A15" s="9" t="s">
        <v>40</v>
      </c>
      <c r="B15" s="9" t="s">
        <v>20</v>
      </c>
      <c r="C15" s="9" t="s">
        <v>46</v>
      </c>
      <c r="D15" s="9" t="s">
        <v>44</v>
      </c>
      <c r="E15" s="9">
        <v>17</v>
      </c>
      <c r="F15" s="9">
        <v>17</v>
      </c>
      <c r="G15" s="9">
        <v>0</v>
      </c>
      <c r="H15" s="10"/>
      <c r="I15" s="9"/>
      <c r="J15" s="10"/>
      <c r="K15" s="9"/>
      <c r="L15" s="10"/>
      <c r="M15" s="9">
        <v>92</v>
      </c>
      <c r="N15" s="15">
        <v>0.7</v>
      </c>
    </row>
    <row r="16" spans="1:14" s="11" customFormat="1">
      <c r="A16" s="21" t="s">
        <v>41</v>
      </c>
      <c r="B16" s="9" t="s">
        <v>20</v>
      </c>
      <c r="C16" s="9" t="s">
        <v>47</v>
      </c>
      <c r="D16" s="9" t="s">
        <v>43</v>
      </c>
      <c r="E16" s="9">
        <v>27</v>
      </c>
      <c r="F16" s="9">
        <v>27</v>
      </c>
      <c r="G16" s="9">
        <v>0</v>
      </c>
      <c r="H16" s="10"/>
      <c r="I16" s="9"/>
      <c r="J16" s="10"/>
      <c r="K16" s="9"/>
      <c r="L16" s="10"/>
      <c r="M16" s="9">
        <v>84</v>
      </c>
      <c r="N16" s="15">
        <v>0.48</v>
      </c>
    </row>
    <row r="17" spans="1:14" s="11" customFormat="1">
      <c r="A17" s="21" t="s">
        <v>42</v>
      </c>
      <c r="B17" s="9" t="s">
        <v>20</v>
      </c>
      <c r="C17" s="9" t="s">
        <v>48</v>
      </c>
      <c r="D17" s="9" t="s">
        <v>35</v>
      </c>
      <c r="E17" s="9">
        <v>18</v>
      </c>
      <c r="F17" s="9">
        <v>18</v>
      </c>
      <c r="G17" s="9">
        <v>0</v>
      </c>
      <c r="H17" s="10"/>
      <c r="I17" s="9"/>
      <c r="J17" s="10"/>
      <c r="K17" s="9"/>
      <c r="L17" s="10"/>
      <c r="M17" s="9">
        <v>87</v>
      </c>
      <c r="N17" s="15">
        <v>0.61</v>
      </c>
    </row>
    <row r="18" spans="1:14" s="11" customFormat="1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94</v>
      </c>
      <c r="F25" s="17">
        <f>SUM(F14:F24)</f>
        <v>94</v>
      </c>
      <c r="G25" s="17">
        <f>SUM(G14:G24)</f>
        <v>0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>K25/E25</f>
        <v>0</v>
      </c>
      <c r="M25" s="17">
        <f>AVERAGE(M14:M24)</f>
        <v>87</v>
      </c>
      <c r="N25" s="19">
        <f>AVERAGE(N14:N24)</f>
        <v>0.67749999999999999</v>
      </c>
    </row>
    <row r="27" spans="1:14" ht="120" customHeight="1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>
      <c r="A29" s="12"/>
    </row>
    <row r="30" spans="1:14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>
      <c r="B31" s="38"/>
      <c r="C31" s="38"/>
      <c r="D31" s="38"/>
      <c r="G31" s="34"/>
      <c r="H31" s="34"/>
      <c r="I31" s="34"/>
      <c r="J31" s="34"/>
    </row>
    <row r="32" spans="1:14" hidden="1">
      <c r="A32" s="39" t="e">
        <v>#REF!</v>
      </c>
      <c r="B32" s="39"/>
      <c r="C32" s="6"/>
      <c r="E32" s="39"/>
      <c r="F32" s="39"/>
      <c r="G32" s="39"/>
      <c r="H32" s="39"/>
    </row>
    <row r="33" spans="2:10" hidden="1"/>
    <row r="34" spans="2:10" ht="45" customHeight="1">
      <c r="B34" s="40" t="s">
        <v>34</v>
      </c>
      <c r="C34" s="40"/>
      <c r="D34" s="40"/>
      <c r="E34" s="13"/>
      <c r="F34" s="13"/>
      <c r="G34" s="40" t="s">
        <v>38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topLeftCell="B7" zoomScale="110" zoomScaleNormal="110" zoomScaleSheetLayoutView="100" workbookViewId="0">
      <selection activeCell="A14" sqref="A14:N17"/>
    </sheetView>
  </sheetViews>
  <sheetFormatPr baseColWidth="10" defaultColWidth="11.44140625" defaultRowHeight="13.2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>
      <c r="A8" s="4" t="s">
        <v>3</v>
      </c>
      <c r="B8" s="34">
        <v>2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>
      <c r="A14" s="9" t="s">
        <v>39</v>
      </c>
      <c r="B14" s="9" t="s">
        <v>20</v>
      </c>
      <c r="C14" s="9" t="s">
        <v>45</v>
      </c>
      <c r="D14" s="9" t="s">
        <v>35</v>
      </c>
      <c r="E14" s="9">
        <v>32</v>
      </c>
      <c r="F14" s="9">
        <v>9</v>
      </c>
      <c r="G14" s="9">
        <v>23</v>
      </c>
      <c r="H14" s="10"/>
      <c r="I14" s="9"/>
      <c r="J14" s="10"/>
      <c r="K14" s="9"/>
      <c r="L14" s="10"/>
      <c r="M14" s="9">
        <v>33</v>
      </c>
      <c r="N14" s="15">
        <v>0.28000000000000003</v>
      </c>
    </row>
    <row r="15" spans="1:14" s="11" customFormat="1" ht="26.4">
      <c r="A15" s="9" t="s">
        <v>40</v>
      </c>
      <c r="B15" s="9" t="s">
        <v>20</v>
      </c>
      <c r="C15" s="9" t="s">
        <v>46</v>
      </c>
      <c r="D15" s="9" t="s">
        <v>44</v>
      </c>
      <c r="E15" s="9">
        <v>17</v>
      </c>
      <c r="F15" s="9">
        <v>17</v>
      </c>
      <c r="G15" s="9">
        <v>0</v>
      </c>
      <c r="H15" s="10"/>
      <c r="I15" s="9"/>
      <c r="J15" s="10"/>
      <c r="K15" s="9"/>
      <c r="L15" s="10"/>
      <c r="M15" s="9">
        <v>94</v>
      </c>
      <c r="N15" s="15">
        <v>0.57999999999999996</v>
      </c>
    </row>
    <row r="16" spans="1:14" s="11" customFormat="1" ht="26.4">
      <c r="A16" s="9" t="s">
        <v>41</v>
      </c>
      <c r="B16" s="9" t="s">
        <v>20</v>
      </c>
      <c r="C16" s="9" t="s">
        <v>47</v>
      </c>
      <c r="D16" s="9" t="s">
        <v>43</v>
      </c>
      <c r="E16" s="9">
        <v>28</v>
      </c>
      <c r="F16" s="9">
        <v>27</v>
      </c>
      <c r="G16" s="9">
        <v>1</v>
      </c>
      <c r="H16" s="10"/>
      <c r="I16" s="9"/>
      <c r="J16" s="10"/>
      <c r="K16" s="9"/>
      <c r="L16" s="10"/>
      <c r="M16" s="9">
        <v>81</v>
      </c>
      <c r="N16" s="15">
        <v>0.89</v>
      </c>
    </row>
    <row r="17" spans="1:14" s="11" customFormat="1" ht="26.4">
      <c r="A17" s="9" t="s">
        <v>42</v>
      </c>
      <c r="B17" s="9" t="s">
        <v>20</v>
      </c>
      <c r="C17" s="9" t="s">
        <v>48</v>
      </c>
      <c r="D17" s="9" t="s">
        <v>35</v>
      </c>
      <c r="E17" s="9">
        <v>18</v>
      </c>
      <c r="F17" s="9">
        <v>12</v>
      </c>
      <c r="G17" s="9">
        <v>6</v>
      </c>
      <c r="H17" s="10"/>
      <c r="I17" s="9"/>
      <c r="J17" s="10"/>
      <c r="K17" s="9"/>
      <c r="L17" s="10"/>
      <c r="M17" s="9">
        <v>60</v>
      </c>
      <c r="N17" s="15">
        <v>0.66</v>
      </c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95</v>
      </c>
      <c r="F25" s="17">
        <f>SUM(F14:F24)</f>
        <v>65</v>
      </c>
      <c r="G25" s="17">
        <f>SUM(G14:G24)</f>
        <v>30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>
      <c r="A29" s="12"/>
    </row>
    <row r="30" spans="1:14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>
      <c r="B31" s="38"/>
      <c r="C31" s="38"/>
      <c r="D31" s="38"/>
      <c r="G31" s="34"/>
      <c r="H31" s="34"/>
      <c r="I31" s="34"/>
      <c r="J31" s="34"/>
    </row>
    <row r="32" spans="1:14" hidden="1">
      <c r="A32" s="39" t="e">
        <v>#REF!</v>
      </c>
      <c r="B32" s="39"/>
      <c r="C32" s="6"/>
      <c r="E32" s="39"/>
      <c r="F32" s="39"/>
      <c r="G32" s="39"/>
      <c r="H32" s="39"/>
    </row>
    <row r="33" spans="2:10" hidden="1"/>
    <row r="34" spans="2:10" ht="45" customHeight="1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zoomScale="70" zoomScaleNormal="70" zoomScaleSheetLayoutView="100" workbookViewId="0">
      <selection activeCell="A14" sqref="A14:N17"/>
    </sheetView>
  </sheetViews>
  <sheetFormatPr baseColWidth="10" defaultColWidth="11.44140625" defaultRowHeight="13.2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>
      <c r="A8" s="4" t="s">
        <v>3</v>
      </c>
      <c r="B8" s="34">
        <v>3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>
      <c r="A14" s="9" t="s">
        <v>39</v>
      </c>
      <c r="B14" s="9" t="s">
        <v>49</v>
      </c>
      <c r="C14" s="9" t="s">
        <v>45</v>
      </c>
      <c r="D14" s="9" t="s">
        <v>35</v>
      </c>
      <c r="E14" s="9">
        <v>31</v>
      </c>
      <c r="F14" s="9">
        <v>19</v>
      </c>
      <c r="G14" s="9">
        <v>12</v>
      </c>
      <c r="H14" s="10"/>
      <c r="I14" s="9"/>
      <c r="J14" s="10"/>
      <c r="K14" s="9"/>
      <c r="L14" s="10"/>
      <c r="M14" s="9">
        <v>73</v>
      </c>
      <c r="N14" s="15">
        <v>0.17</v>
      </c>
    </row>
    <row r="15" spans="1:14" s="11" customFormat="1" ht="26.4">
      <c r="A15" s="9" t="s">
        <v>40</v>
      </c>
      <c r="B15" s="9" t="s">
        <v>49</v>
      </c>
      <c r="C15" s="9" t="s">
        <v>46</v>
      </c>
      <c r="D15" s="9" t="s">
        <v>44</v>
      </c>
      <c r="E15" s="9">
        <v>17</v>
      </c>
      <c r="F15" s="9">
        <v>17</v>
      </c>
      <c r="G15" s="9">
        <v>0</v>
      </c>
      <c r="H15" s="10"/>
      <c r="I15" s="9"/>
      <c r="J15" s="10"/>
      <c r="K15" s="9"/>
      <c r="L15" s="10"/>
      <c r="M15" s="9">
        <v>97</v>
      </c>
      <c r="N15" s="15">
        <v>0.82</v>
      </c>
    </row>
    <row r="16" spans="1:14" s="11" customFormat="1" ht="26.4">
      <c r="A16" s="9" t="s">
        <v>41</v>
      </c>
      <c r="B16" s="9" t="s">
        <v>49</v>
      </c>
      <c r="C16" s="9" t="s">
        <v>47</v>
      </c>
      <c r="D16" s="9" t="s">
        <v>43</v>
      </c>
      <c r="E16" s="9">
        <v>28</v>
      </c>
      <c r="F16" s="9">
        <v>27</v>
      </c>
      <c r="G16" s="9">
        <v>1</v>
      </c>
      <c r="H16" s="10"/>
      <c r="I16" s="9"/>
      <c r="J16" s="10"/>
      <c r="K16" s="9"/>
      <c r="L16" s="10"/>
      <c r="M16" s="9">
        <v>80</v>
      </c>
      <c r="N16" s="15">
        <v>0.92</v>
      </c>
    </row>
    <row r="17" spans="1:14" s="11" customFormat="1" ht="26.4">
      <c r="A17" s="9" t="s">
        <v>42</v>
      </c>
      <c r="B17" s="9" t="s">
        <v>49</v>
      </c>
      <c r="C17" s="9" t="s">
        <v>48</v>
      </c>
      <c r="D17" s="9" t="s">
        <v>35</v>
      </c>
      <c r="E17" s="9">
        <v>18</v>
      </c>
      <c r="F17" s="9">
        <v>18</v>
      </c>
      <c r="G17" s="9">
        <v>0</v>
      </c>
      <c r="H17" s="10"/>
      <c r="I17" s="9"/>
      <c r="J17" s="10"/>
      <c r="K17" s="9"/>
      <c r="L17" s="10"/>
      <c r="M17" s="9">
        <v>81</v>
      </c>
      <c r="N17" s="15">
        <v>0.61</v>
      </c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94</v>
      </c>
      <c r="F25" s="17">
        <f>SUM(F14:F24)</f>
        <v>81</v>
      </c>
      <c r="G25" s="17">
        <f>SUM(G14:G24)</f>
        <v>13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 t="shared" ref="L25" si="1">K25/E25</f>
        <v>0</v>
      </c>
      <c r="M25" s="17">
        <f>AVERAGE(M14:M24)</f>
        <v>82.75</v>
      </c>
      <c r="N25" s="19">
        <f>AVERAGE(N14:N24)</f>
        <v>0.63</v>
      </c>
    </row>
    <row r="27" spans="1:14" ht="120" customHeight="1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>
      <c r="A29" s="12"/>
    </row>
    <row r="30" spans="1:14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>
      <c r="B31" s="38"/>
      <c r="C31" s="38"/>
      <c r="D31" s="38"/>
      <c r="G31" s="34"/>
      <c r="H31" s="34"/>
      <c r="I31" s="34"/>
      <c r="J31" s="34"/>
    </row>
    <row r="32" spans="1:14" hidden="1">
      <c r="A32" s="39" t="e">
        <v>#REF!</v>
      </c>
      <c r="B32" s="39"/>
      <c r="C32" s="6"/>
      <c r="E32" s="39"/>
      <c r="F32" s="39"/>
      <c r="G32" s="39"/>
      <c r="H32" s="39"/>
    </row>
    <row r="33" spans="2:10" hidden="1"/>
    <row r="34" spans="2:10" ht="45" customHeight="1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3" zoomScale="90" zoomScaleNormal="90" zoomScaleSheetLayoutView="100" workbookViewId="0">
      <selection activeCell="S17" sqref="S17"/>
    </sheetView>
  </sheetViews>
  <sheetFormatPr baseColWidth="10" defaultColWidth="11.44140625" defaultRowHeight="13.2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50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>
      <c r="A8" s="4" t="s">
        <v>3</v>
      </c>
      <c r="B8" s="34">
        <v>4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>
      <c r="A14" s="9" t="s">
        <v>39</v>
      </c>
      <c r="B14" s="9" t="s">
        <v>51</v>
      </c>
      <c r="C14" s="9" t="s">
        <v>45</v>
      </c>
      <c r="D14" s="9" t="s">
        <v>35</v>
      </c>
      <c r="E14" s="9">
        <v>32</v>
      </c>
      <c r="F14" s="9">
        <v>22</v>
      </c>
      <c r="G14" s="9"/>
      <c r="H14" s="10"/>
      <c r="I14" s="9">
        <v>10</v>
      </c>
      <c r="J14" s="10"/>
      <c r="K14" s="9">
        <v>0</v>
      </c>
      <c r="L14" s="10">
        <v>0</v>
      </c>
      <c r="M14" s="9">
        <v>62</v>
      </c>
      <c r="N14" s="15">
        <v>0.69</v>
      </c>
    </row>
    <row r="15" spans="1:14" s="11" customFormat="1" ht="26.4">
      <c r="A15" s="9" t="s">
        <v>40</v>
      </c>
      <c r="B15" s="9" t="s">
        <v>29</v>
      </c>
      <c r="C15" s="9" t="s">
        <v>46</v>
      </c>
      <c r="D15" s="9" t="s">
        <v>44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97</v>
      </c>
      <c r="N15" s="15">
        <v>0.15</v>
      </c>
    </row>
    <row r="16" spans="1:14" s="11" customFormat="1" ht="26.4">
      <c r="A16" s="9" t="s">
        <v>41</v>
      </c>
      <c r="B16" s="9" t="s">
        <v>51</v>
      </c>
      <c r="C16" s="9" t="s">
        <v>47</v>
      </c>
      <c r="D16" s="9" t="s">
        <v>43</v>
      </c>
      <c r="E16" s="9">
        <v>28</v>
      </c>
      <c r="F16" s="9">
        <v>27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87</v>
      </c>
      <c r="N16" s="15">
        <v>0.92</v>
      </c>
    </row>
    <row r="17" spans="1:14" s="11" customFormat="1" ht="26.4">
      <c r="A17" s="9" t="s">
        <v>42</v>
      </c>
      <c r="B17" s="9" t="s">
        <v>51</v>
      </c>
      <c r="C17" s="9" t="s">
        <v>48</v>
      </c>
      <c r="D17" s="9" t="s">
        <v>35</v>
      </c>
      <c r="E17" s="9">
        <v>18</v>
      </c>
      <c r="F17" s="9">
        <v>17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82</v>
      </c>
      <c r="N17" s="15">
        <v>0.61</v>
      </c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95</v>
      </c>
      <c r="F25" s="17">
        <f>SUM(F14:F24)</f>
        <v>83</v>
      </c>
      <c r="G25" s="17">
        <f>SUM(G14:G24)</f>
        <v>0</v>
      </c>
      <c r="H25" s="18"/>
      <c r="I25" s="17">
        <f t="shared" ref="I25" si="0">(E25-SUM(F25:G25))-K25</f>
        <v>12</v>
      </c>
      <c r="J25" s="18"/>
      <c r="K25" s="17">
        <f>SUM(K14:K24)</f>
        <v>0</v>
      </c>
      <c r="L25" s="18">
        <f t="shared" ref="L25" si="1">K25/E25</f>
        <v>0</v>
      </c>
      <c r="M25" s="17">
        <f>AVERAGE(M14:M24)</f>
        <v>82</v>
      </c>
      <c r="N25" s="19">
        <f>AVERAGE(N14:N24)</f>
        <v>0.59250000000000003</v>
      </c>
    </row>
    <row r="27" spans="1:14" ht="120" customHeight="1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>
      <c r="A29" s="12"/>
    </row>
    <row r="30" spans="1:14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>
      <c r="B31" s="38"/>
      <c r="C31" s="38"/>
      <c r="D31" s="38"/>
      <c r="G31" s="34"/>
      <c r="H31" s="34"/>
      <c r="I31" s="34"/>
      <c r="J31" s="34"/>
    </row>
    <row r="32" spans="1:14" hidden="1">
      <c r="A32" s="39" t="e">
        <v>#REF!</v>
      </c>
      <c r="B32" s="39"/>
      <c r="C32" s="6"/>
      <c r="E32" s="39"/>
      <c r="F32" s="39"/>
      <c r="G32" s="39"/>
      <c r="H32" s="39"/>
    </row>
    <row r="33" spans="2:10" hidden="1"/>
    <row r="34" spans="2:10" ht="45" customHeight="1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4"/>
  <sheetViews>
    <sheetView tabSelected="1" zoomScaleNormal="100" zoomScaleSheetLayoutView="100" workbookViewId="0">
      <selection activeCell="R21" sqref="R21"/>
    </sheetView>
  </sheetViews>
  <sheetFormatPr baseColWidth="10" defaultColWidth="11.44140625" defaultRowHeight="13.2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>
      <c r="A8" s="4" t="s">
        <v>3</v>
      </c>
      <c r="B8" s="34" t="s">
        <v>52</v>
      </c>
      <c r="C8" s="34"/>
      <c r="D8" s="14" t="s">
        <v>4</v>
      </c>
      <c r="E8" s="20">
        <v>5</v>
      </c>
      <c r="F8"/>
      <c r="G8" s="4" t="s">
        <v>5</v>
      </c>
      <c r="H8" s="20">
        <v>4</v>
      </c>
      <c r="I8" s="33" t="s">
        <v>6</v>
      </c>
      <c r="J8" s="33"/>
      <c r="K8" s="33"/>
      <c r="L8" s="34" t="s">
        <v>33</v>
      </c>
      <c r="M8" s="34"/>
      <c r="N8" s="34"/>
    </row>
    <row r="10" spans="1:14">
      <c r="A10" s="4" t="s">
        <v>7</v>
      </c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>
      <c r="A14" s="41" t="s">
        <v>53</v>
      </c>
      <c r="B14" s="41" t="s">
        <v>56</v>
      </c>
      <c r="C14" s="41" t="s">
        <v>45</v>
      </c>
      <c r="D14" s="41" t="s">
        <v>35</v>
      </c>
      <c r="E14" s="42">
        <v>32</v>
      </c>
      <c r="F14" s="42">
        <v>10</v>
      </c>
      <c r="G14" s="42">
        <v>13</v>
      </c>
      <c r="H14" s="43">
        <v>0.71</v>
      </c>
      <c r="I14" s="44">
        <v>9</v>
      </c>
      <c r="J14" s="45">
        <v>0.28999999999999998</v>
      </c>
      <c r="K14" s="42">
        <v>0</v>
      </c>
      <c r="L14" s="43">
        <v>0</v>
      </c>
      <c r="M14" s="42">
        <v>64</v>
      </c>
      <c r="N14" s="45">
        <v>0.71</v>
      </c>
    </row>
    <row r="15" spans="1:14" s="11" customFormat="1">
      <c r="A15" s="41" t="s">
        <v>54</v>
      </c>
      <c r="B15" s="41" t="s">
        <v>56</v>
      </c>
      <c r="C15" s="41" t="s">
        <v>46</v>
      </c>
      <c r="D15" s="41" t="s">
        <v>44</v>
      </c>
      <c r="E15" s="42">
        <v>17</v>
      </c>
      <c r="F15" s="42">
        <v>17</v>
      </c>
      <c r="G15" s="42">
        <v>0</v>
      </c>
      <c r="H15" s="46">
        <v>1</v>
      </c>
      <c r="I15" s="44">
        <v>0</v>
      </c>
      <c r="J15" s="45">
        <v>0</v>
      </c>
      <c r="K15" s="42">
        <v>0</v>
      </c>
      <c r="L15" s="43">
        <v>0</v>
      </c>
      <c r="M15" s="42">
        <v>94</v>
      </c>
      <c r="N15" s="45">
        <v>0.7</v>
      </c>
    </row>
    <row r="16" spans="1:14" s="11" customFormat="1">
      <c r="A16" s="41" t="s">
        <v>55</v>
      </c>
      <c r="B16" s="41" t="s">
        <v>56</v>
      </c>
      <c r="C16" s="41" t="s">
        <v>47</v>
      </c>
      <c r="D16" s="41" t="s">
        <v>43</v>
      </c>
      <c r="E16" s="42">
        <v>28</v>
      </c>
      <c r="F16" s="42">
        <v>27</v>
      </c>
      <c r="G16" s="42">
        <v>0</v>
      </c>
      <c r="H16" s="43">
        <v>0.96</v>
      </c>
      <c r="I16" s="44">
        <v>1</v>
      </c>
      <c r="J16" s="45">
        <v>0.04</v>
      </c>
      <c r="K16" s="42">
        <v>0</v>
      </c>
      <c r="L16" s="43">
        <v>0</v>
      </c>
      <c r="M16" s="42">
        <v>84</v>
      </c>
      <c r="N16" s="45">
        <v>0.92</v>
      </c>
    </row>
    <row r="17" spans="1:14" s="11" customFormat="1">
      <c r="A17" s="41" t="s">
        <v>53</v>
      </c>
      <c r="B17" s="41" t="s">
        <v>56</v>
      </c>
      <c r="C17" s="41" t="s">
        <v>48</v>
      </c>
      <c r="D17" s="41" t="s">
        <v>35</v>
      </c>
      <c r="E17" s="42">
        <v>18</v>
      </c>
      <c r="F17" s="42">
        <v>11</v>
      </c>
      <c r="G17" s="42">
        <v>7</v>
      </c>
      <c r="H17" s="46">
        <v>1</v>
      </c>
      <c r="I17" s="44">
        <v>0</v>
      </c>
      <c r="J17" s="45">
        <v>0</v>
      </c>
      <c r="K17" s="42">
        <v>0</v>
      </c>
      <c r="L17" s="43">
        <v>0</v>
      </c>
      <c r="M17" s="42">
        <v>85</v>
      </c>
      <c r="N17" s="45">
        <v>0.61</v>
      </c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95</v>
      </c>
      <c r="F25" s="17">
        <f>SUM(F14:F24)</f>
        <v>65</v>
      </c>
      <c r="G25" s="17">
        <f>SUM(G14:G24)</f>
        <v>20</v>
      </c>
      <c r="H25" s="18">
        <f>SUM(F25:G25)/E25</f>
        <v>0.89473684210526316</v>
      </c>
      <c r="I25" s="17">
        <f t="shared" ref="I25" si="0">(E25-SUM(F25:G25))-K25</f>
        <v>10</v>
      </c>
      <c r="J25" s="18">
        <f t="shared" ref="J25" si="1">I25/E25</f>
        <v>0.10526315789473684</v>
      </c>
      <c r="K25" s="17">
        <f>SUM(K14:K24)</f>
        <v>0</v>
      </c>
      <c r="L25" s="18">
        <f t="shared" ref="L25" si="2">K25/E25</f>
        <v>0</v>
      </c>
      <c r="M25" s="17">
        <f>AVERAGE(M14:M24)</f>
        <v>81.75</v>
      </c>
      <c r="N25" s="19">
        <f>AVERAGE(N14:N24)</f>
        <v>0.73499999999999999</v>
      </c>
    </row>
    <row r="27" spans="1:14" ht="120" customHeight="1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>
      <c r="A29" s="12"/>
    </row>
    <row r="30" spans="1:14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>
      <c r="B31" s="38"/>
      <c r="C31" s="38"/>
      <c r="D31" s="38"/>
      <c r="G31" s="34"/>
      <c r="H31" s="34"/>
      <c r="I31" s="34"/>
      <c r="J31" s="34"/>
    </row>
    <row r="32" spans="1:14" hidden="1">
      <c r="A32" s="39" t="e">
        <v>#REF!</v>
      </c>
      <c r="B32" s="39"/>
      <c r="C32" s="6"/>
      <c r="E32" s="39"/>
      <c r="F32" s="39"/>
      <c r="G32" s="39"/>
      <c r="H32" s="39"/>
    </row>
    <row r="33" spans="2:10" hidden="1"/>
    <row r="34" spans="2:10" ht="45" customHeight="1">
      <c r="B34" s="40" t="str">
        <f>B10</f>
        <v>ING. JUAN TOMAS RODRIGUEZ MONTERO</v>
      </c>
      <c r="C34" s="40"/>
      <c r="D34" s="40"/>
      <c r="E34" s="13"/>
      <c r="F34" s="13"/>
      <c r="G34" s="40" t="s">
        <v>32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2023-01-10T03:58:14Z</cp:lastPrinted>
  <dcterms:created xsi:type="dcterms:W3CDTF">2021-11-22T14:45:25Z</dcterms:created>
  <dcterms:modified xsi:type="dcterms:W3CDTF">2024-06-12T20:05:22Z</dcterms:modified>
  <cp:category/>
  <cp:contentStatus/>
</cp:coreProperties>
</file>