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AGO 2024-ENERO 2025/REPORTE 4 CALIF/"/>
    </mc:Choice>
  </mc:AlternateContent>
  <xr:revisionPtr revIDLastSave="0" documentId="13_ncr:1_{DB2C6E4A-2A27-6741-95F1-F27F65377903}" xr6:coauthVersionLast="47" xr6:coauthVersionMax="47" xr10:uidLastSave="{00000000-0000-0000-0000-000000000000}"/>
  <bookViews>
    <workbookView xWindow="0" yWindow="0" windowWidth="28800" windowHeight="18000" activeTab="3" xr2:uid="{00000000-000D-0000-FFFF-FFFF00000000}"/>
  </bookViews>
  <sheets>
    <sheet name="BIOQUIMICA " sheetId="7" r:id="rId1"/>
    <sheet name="TOXICOLOGIA  AMBIENTAL A" sheetId="3" r:id="rId2"/>
    <sheet name="TOXICOLOGIA AMBIENTAL B" sheetId="6" r:id="rId3"/>
    <sheet name="REMEDIACIÓN DE SUELOS 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8" l="1"/>
  <c r="L50" i="8"/>
  <c r="M50" i="8"/>
  <c r="K49" i="8"/>
  <c r="K52" i="8" s="1"/>
  <c r="L49" i="8"/>
  <c r="L52" i="8" s="1"/>
  <c r="M49" i="8"/>
  <c r="K48" i="8"/>
  <c r="K51" i="8" s="1"/>
  <c r="L48" i="8"/>
  <c r="L51" i="8" s="1"/>
  <c r="M48" i="8"/>
  <c r="K49" i="6"/>
  <c r="K52" i="6" s="1"/>
  <c r="L49" i="6"/>
  <c r="L52" i="6" s="1"/>
  <c r="M49" i="6"/>
  <c r="M52" i="6" s="1"/>
  <c r="K50" i="6"/>
  <c r="K53" i="6" s="1"/>
  <c r="L50" i="6"/>
  <c r="L53" i="6" s="1"/>
  <c r="M50" i="6"/>
  <c r="M53" i="6" s="1"/>
  <c r="K49" i="3"/>
  <c r="L49" i="3"/>
  <c r="M49" i="3"/>
  <c r="K48" i="3"/>
  <c r="L48" i="3"/>
  <c r="M48" i="3"/>
  <c r="K48" i="7"/>
  <c r="L48" i="7"/>
  <c r="M48" i="7"/>
  <c r="N48" i="7"/>
  <c r="O48" i="7"/>
  <c r="M51" i="8" l="1"/>
  <c r="M52" i="8"/>
  <c r="Q33" i="8"/>
  <c r="Q25" i="8"/>
  <c r="Q17" i="8"/>
  <c r="Q9" i="8"/>
  <c r="Q29" i="7"/>
  <c r="Q27" i="7"/>
  <c r="Q26" i="7"/>
  <c r="Q25" i="7"/>
  <c r="Q19" i="7"/>
  <c r="Q18" i="7"/>
  <c r="Q17" i="7"/>
  <c r="Q11" i="7"/>
  <c r="Q10" i="7"/>
  <c r="Q9" i="3"/>
  <c r="K51" i="3"/>
  <c r="Q10" i="8"/>
  <c r="Q11" i="8"/>
  <c r="Q12" i="8"/>
  <c r="Q13" i="8"/>
  <c r="Q14" i="8"/>
  <c r="Q15" i="8"/>
  <c r="Q16" i="8"/>
  <c r="Q18" i="8"/>
  <c r="Q19" i="8"/>
  <c r="Q20" i="8"/>
  <c r="Q21" i="8"/>
  <c r="Q22" i="8"/>
  <c r="Q23" i="8"/>
  <c r="Q24" i="8"/>
  <c r="Q26" i="8"/>
  <c r="Q27" i="8"/>
  <c r="Q28" i="8"/>
  <c r="Q29" i="8"/>
  <c r="Q30" i="8"/>
  <c r="Q31" i="8"/>
  <c r="Q32" i="8"/>
  <c r="Q34" i="8"/>
  <c r="Q35" i="8"/>
  <c r="Q36" i="8"/>
  <c r="Q37" i="8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N48" i="8"/>
  <c r="N51" i="8" s="1"/>
  <c r="O48" i="8"/>
  <c r="P48" i="8"/>
  <c r="N49" i="8"/>
  <c r="O49" i="8"/>
  <c r="P49" i="8"/>
  <c r="N50" i="8"/>
  <c r="N52" i="8" s="1"/>
  <c r="O50" i="8"/>
  <c r="P50" i="8"/>
  <c r="N50" i="6"/>
  <c r="N53" i="6" s="1"/>
  <c r="O50" i="6"/>
  <c r="O53" i="6" s="1"/>
  <c r="P50" i="6"/>
  <c r="P53" i="6" s="1"/>
  <c r="N49" i="6"/>
  <c r="N52" i="6" s="1"/>
  <c r="O49" i="6"/>
  <c r="O52" i="6" s="1"/>
  <c r="P49" i="6"/>
  <c r="P52" i="6" s="1"/>
  <c r="J50" i="6"/>
  <c r="J53" i="6" s="1"/>
  <c r="J49" i="6"/>
  <c r="J52" i="6" s="1"/>
  <c r="J48" i="3"/>
  <c r="J51" i="3" s="1"/>
  <c r="K51" i="7"/>
  <c r="L51" i="7"/>
  <c r="M51" i="7"/>
  <c r="N51" i="7"/>
  <c r="O51" i="7"/>
  <c r="P48" i="7"/>
  <c r="P51" i="7" s="1"/>
  <c r="K47" i="7"/>
  <c r="K50" i="7" s="1"/>
  <c r="L47" i="7"/>
  <c r="L50" i="7" s="1"/>
  <c r="M47" i="7"/>
  <c r="M50" i="7" s="1"/>
  <c r="N47" i="7"/>
  <c r="N50" i="7" s="1"/>
  <c r="O47" i="7"/>
  <c r="O50" i="7" s="1"/>
  <c r="P47" i="7"/>
  <c r="Q12" i="7"/>
  <c r="Q13" i="7"/>
  <c r="Q14" i="7"/>
  <c r="Q15" i="7"/>
  <c r="Q16" i="7"/>
  <c r="Q20" i="7"/>
  <c r="Q21" i="7"/>
  <c r="Q22" i="7"/>
  <c r="Q23" i="7"/>
  <c r="Q24" i="7"/>
  <c r="Q28" i="7"/>
  <c r="Q30" i="7"/>
  <c r="Q9" i="7"/>
  <c r="K52" i="3"/>
  <c r="L52" i="3"/>
  <c r="M52" i="3"/>
  <c r="N49" i="3"/>
  <c r="N52" i="3" s="1"/>
  <c r="O49" i="3"/>
  <c r="O52" i="3" s="1"/>
  <c r="P49" i="3"/>
  <c r="P52" i="3" s="1"/>
  <c r="Q51" i="3"/>
  <c r="M51" i="3"/>
  <c r="L51" i="3"/>
  <c r="N48" i="3"/>
  <c r="N51" i="3" s="1"/>
  <c r="O48" i="3"/>
  <c r="O51" i="3" s="1"/>
  <c r="P48" i="3"/>
  <c r="P51" i="3" s="1"/>
  <c r="J49" i="3"/>
  <c r="J52" i="3" s="1"/>
  <c r="O51" i="8" l="1"/>
  <c r="P52" i="8"/>
  <c r="O52" i="8"/>
  <c r="P51" i="8"/>
  <c r="Q50" i="8"/>
  <c r="Q49" i="8"/>
  <c r="J48" i="7"/>
  <c r="J51" i="7" s="1"/>
  <c r="Q48" i="8"/>
  <c r="Q47" i="7"/>
  <c r="Q48" i="7"/>
  <c r="Q51" i="7" s="1"/>
  <c r="Q49" i="3"/>
  <c r="Q52" i="3" s="1"/>
  <c r="J50" i="8"/>
  <c r="J49" i="8"/>
  <c r="J48" i="8"/>
  <c r="Q9" i="6"/>
  <c r="J47" i="7"/>
  <c r="J50" i="7" s="1"/>
  <c r="B18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6" i="7" s="1"/>
  <c r="B10" i="7"/>
  <c r="B11" i="7" s="1"/>
  <c r="B14" i="7" s="1"/>
  <c r="B15" i="7" s="1"/>
  <c r="Q51" i="8" l="1"/>
  <c r="Q52" i="8"/>
  <c r="Q49" i="6"/>
  <c r="Q52" i="6" s="1"/>
  <c r="Q50" i="6"/>
  <c r="Q53" i="6" s="1"/>
  <c r="J51" i="8"/>
  <c r="J52" i="8"/>
  <c r="B10" i="3" l="1"/>
  <c r="B11" i="3" s="1"/>
  <c r="B12" i="3" s="1"/>
  <c r="B13" i="3" s="1"/>
  <c r="B14" i="3" s="1"/>
  <c r="B15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l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</calcChain>
</file>

<file path=xl/sharedStrings.xml><?xml version="1.0" encoding="utf-8"?>
<sst xmlns="http://schemas.openxmlformats.org/spreadsheetml/2006/main" count="296" uniqueCount="209">
  <si>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</si>
  <si>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</si>
  <si>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</si>
  <si>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</si>
  <si>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</si>
  <si>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</si>
  <si>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</si>
  <si>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</si>
  <si>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</si>
  <si>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</si>
  <si>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</si>
  <si>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</si>
  <si>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</si>
  <si>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</si>
  <si>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</si>
  <si>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</si>
  <si>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</si>
  <si>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</si>
  <si>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</si>
  <si>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</si>
  <si>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</si>
  <si>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</si>
  <si>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</si>
  <si>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191U0303</t>
  </si>
  <si>
    <t>191U0308</t>
  </si>
  <si>
    <t>201U0489</t>
  </si>
  <si>
    <t>GONZALEZ MARTINEZ ANDRES ALBERTO</t>
  </si>
  <si>
    <t>211U0297</t>
  </si>
  <si>
    <t>211U0308</t>
  </si>
  <si>
    <t>M.C. SOLEDAD ESTHER MALDONADO BRAVO</t>
  </si>
  <si>
    <t>DOMINGUEZ MARCIAL ANGIE MADAI</t>
  </si>
  <si>
    <t>201U0172</t>
  </si>
  <si>
    <t>181U0188</t>
  </si>
  <si>
    <t>201U0488</t>
  </si>
  <si>
    <t>201U0178</t>
  </si>
  <si>
    <t>QUINTANAR REYES ANGEL KALEB</t>
  </si>
  <si>
    <t>INSTITUTO TECNOLOGICO SUPERIOR DE SAN ANDRES TUXTLA</t>
  </si>
  <si>
    <t>221U0843</t>
  </si>
  <si>
    <t>221U0348</t>
  </si>
  <si>
    <t>221U0356</t>
  </si>
  <si>
    <t>221U0359</t>
  </si>
  <si>
    <t>221U0364</t>
  </si>
  <si>
    <t>221U0374</t>
  </si>
  <si>
    <t>221U0378</t>
  </si>
  <si>
    <t>221U0381</t>
  </si>
  <si>
    <t>221U0384</t>
  </si>
  <si>
    <t>221U0385</t>
  </si>
  <si>
    <t>221U0389</t>
  </si>
  <si>
    <t>221U0395</t>
  </si>
  <si>
    <t>221U0396</t>
  </si>
  <si>
    <t>221U0404</t>
  </si>
  <si>
    <t>ALFONSO MOLINA CLAUDIA MARIA</t>
  </si>
  <si>
    <t>ALVARADO CUAZOZON WILLIAMS</t>
  </si>
  <si>
    <t>CATEMAXCA QUINTO FATIMA LEILANY</t>
  </si>
  <si>
    <t>CHAVEZ LUNA ZAIRA RAQUEL</t>
  </si>
  <si>
    <t>COCUYO ABRAJAN PEDRO YAHIR</t>
  </si>
  <si>
    <t>GRACIA MARTINEZ AMERICA ABIGAIL</t>
  </si>
  <si>
    <t>LUCHO DOMINGUEZ INGRID ILIANA</t>
  </si>
  <si>
    <t>MENDOZA ACULTECO ANA SARAHI</t>
  </si>
  <si>
    <t>NAVARRETE MONTAN SERGIO NAIN</t>
  </si>
  <si>
    <t>PUCHETA SANTOS CELESTE JOVANA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</si>
  <si>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</si>
  <si>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</si>
  <si>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</si>
  <si>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</si>
  <si>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</si>
  <si>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</si>
  <si>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</si>
  <si>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</si>
  <si>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</si>
  <si>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</si>
  <si>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</si>
  <si>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</si>
  <si>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CHONTAL VENTURA EDWIN GEOVANNI</t>
  </si>
  <si>
    <t>221U0801</t>
  </si>
  <si>
    <t>CORTEZ ESTRADA OMAR</t>
  </si>
  <si>
    <t>221U0366</t>
  </si>
  <si>
    <t>DOMINGUEZ MARCOS JUAN CARLOS</t>
  </si>
  <si>
    <t>221U0369</t>
  </si>
  <si>
    <t>FIGUEROA CRUZ MARITZA</t>
  </si>
  <si>
    <t>221U0372</t>
  </si>
  <si>
    <t>GONZALEZ LARA GAEL</t>
  </si>
  <si>
    <t>221U0377</t>
  </si>
  <si>
    <t>221U0380</t>
  </si>
  <si>
    <t>MALAGA MARTINEZ KARINA DEL CARMEN</t>
  </si>
  <si>
    <t>221U0383</t>
  </si>
  <si>
    <t>221U0387</t>
  </si>
  <si>
    <t>MIXTEGA SIXTECO DAVED SADITH</t>
  </si>
  <si>
    <t>221U0398</t>
  </si>
  <si>
    <t>221U0402</t>
  </si>
  <si>
    <t>SANTIAGO CATEMAXCA HEIDI ANDREA</t>
  </si>
  <si>
    <t>221U0405</t>
  </si>
  <si>
    <t>221U0406</t>
  </si>
  <si>
    <t>TOTO ANOTA ZAHIRA YAMARA</t>
  </si>
  <si>
    <t>221U0409</t>
  </si>
  <si>
    <t>VICTORIO MEDINA ANETH MICHELL</t>
  </si>
  <si>
    <t>CORDOVA SANCHEZ SANDRA GUADALUPE</t>
  </si>
  <si>
    <t>POLITO CHIGO FLOR DEL CARMEN</t>
  </si>
  <si>
    <t>181U0334</t>
  </si>
  <si>
    <t>VELASCO PUCHETA ARIADNA</t>
  </si>
  <si>
    <t>MARCIAL HERNANDEZ CRISTAL MARINA</t>
  </si>
  <si>
    <t>CHAPOL VENTURA LUIS JAIR</t>
  </si>
  <si>
    <t xml:space="preserve">BIOQUIMICA </t>
  </si>
  <si>
    <t>306 A</t>
  </si>
  <si>
    <t>AGO-DIC-2024</t>
  </si>
  <si>
    <t>231U0238</t>
  </si>
  <si>
    <t>231U0704</t>
  </si>
  <si>
    <t>231U0241</t>
  </si>
  <si>
    <t>231U0242</t>
  </si>
  <si>
    <t>231U0243</t>
  </si>
  <si>
    <t>231U0282</t>
  </si>
  <si>
    <t>231U0244</t>
  </si>
  <si>
    <t>231U0246</t>
  </si>
  <si>
    <t>231U0247</t>
  </si>
  <si>
    <t>231U0248</t>
  </si>
  <si>
    <t>231U0250</t>
  </si>
  <si>
    <t>231U0251</t>
  </si>
  <si>
    <t>231U0072</t>
  </si>
  <si>
    <t>231U0630</t>
  </si>
  <si>
    <t>231U0254</t>
  </si>
  <si>
    <t>231U0255</t>
  </si>
  <si>
    <t>231U0256</t>
  </si>
  <si>
    <t>231U0258</t>
  </si>
  <si>
    <t>231U0259</t>
  </si>
  <si>
    <t>231U0260</t>
  </si>
  <si>
    <t>231U0261</t>
  </si>
  <si>
    <t>BARCENAS HERRERA JESUS</t>
  </si>
  <si>
    <t>CAMPOS APARICIO JOSE ANGEL</t>
  </si>
  <si>
    <t>CHAGALA OBIL ANDRES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</si>
  <si>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</si>
  <si>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</si>
  <si>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</si>
  <si>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</si>
  <si>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</si>
  <si>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</si>
  <si>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</si>
  <si>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MARTINEZ SANTOS GREYS</t>
  </si>
  <si>
    <t>MAULEON GORDILLO JEZIEL</t>
  </si>
  <si>
    <t>ROMAN TADEO YARIBETH</t>
  </si>
  <si>
    <t>ROSARIO OLEA ALEXI</t>
  </si>
  <si>
    <t>RUIZ LEO AXEL YAEL</t>
  </si>
  <si>
    <t>SEBA LOPEZ KARLA YULIANA</t>
  </si>
  <si>
    <t>SILVA BETAZA DANNA GISHELLE</t>
  </si>
  <si>
    <t>VALENCIA HERNANDEZ XIMENA</t>
  </si>
  <si>
    <t>VELASCO DOMINGUEZ ERICK DE JESUS</t>
  </si>
  <si>
    <t>VICHI MOZO MIGUEL ANGEL</t>
  </si>
  <si>
    <t>VIVEROS OREA ANGEL RAFAEL</t>
  </si>
  <si>
    <t xml:space="preserve">TOXICOLOGIA AMBIENTAL </t>
  </si>
  <si>
    <t>506-A</t>
  </si>
  <si>
    <t>221U0362</t>
  </si>
  <si>
    <t>201U0471</t>
  </si>
  <si>
    <t>221U0393</t>
  </si>
  <si>
    <t>HERNANDEZ MARTINEZ JOSE EDUARDO</t>
  </si>
  <si>
    <t>MARTÍNEZ BERDÓN KARLA VEYDA</t>
  </si>
  <si>
    <t>NUÑEZ CHAGALA JENNIFER</t>
  </si>
  <si>
    <t>POISOT CATEMAXCA YERIC</t>
  </si>
  <si>
    <t>REYES HERNÁNDEZ YANELY GIZEH</t>
  </si>
  <si>
    <t>TENORIO ARTIGAS LISSETH</t>
  </si>
  <si>
    <t>506 B</t>
  </si>
  <si>
    <t>201U0265</t>
  </si>
  <si>
    <t>JIMENEZ TENORIO JORGE ANTONIO</t>
  </si>
  <si>
    <t>LOPEZ CERVANTES EVA ESTRELLA</t>
  </si>
  <si>
    <t>MANTILLA MANTILLA RAMSÉS</t>
  </si>
  <si>
    <t>MAZA JIMÉNEZ MICHEL ALEXIS</t>
  </si>
  <si>
    <t>MORA CHIGO GRECIA</t>
  </si>
  <si>
    <t>PRIETO HUERTA FESCO</t>
  </si>
  <si>
    <t>TEMICH MARTINEZ MARISOL DE JESUS</t>
  </si>
  <si>
    <t xml:space="preserve">REMEDIACIÓN DEL SUELO </t>
  </si>
  <si>
    <t>706-A</t>
  </si>
  <si>
    <t>211U0290</t>
  </si>
  <si>
    <t>211U0291</t>
  </si>
  <si>
    <t>191U0296</t>
  </si>
  <si>
    <t>211U0292</t>
  </si>
  <si>
    <t>211U0574</t>
  </si>
  <si>
    <t>211U0296</t>
  </si>
  <si>
    <t>211U0299</t>
  </si>
  <si>
    <t>211U0575</t>
  </si>
  <si>
    <t>211U0301</t>
  </si>
  <si>
    <t>211U0302</t>
  </si>
  <si>
    <t>211U0621</t>
  </si>
  <si>
    <t>211U0306</t>
  </si>
  <si>
    <t>211U0307</t>
  </si>
  <si>
    <t>211U0622</t>
  </si>
  <si>
    <t>211U0310</t>
  </si>
  <si>
    <t>211U0311</t>
  </si>
  <si>
    <t>211U0312</t>
  </si>
  <si>
    <t>211U0313</t>
  </si>
  <si>
    <t>211U0314</t>
  </si>
  <si>
    <t>BELLI XALA KEVIN ADOLFO</t>
  </si>
  <si>
    <t>BENITO MAZABA ADOLFO ANGEL</t>
  </si>
  <si>
    <t>CANO LOPEZ ULISES</t>
  </si>
  <si>
    <t>CASTELLANOS ROSARIO CLAUDIA SARAI</t>
  </si>
  <si>
    <t>CHIGO LOZANO JACQUELINE</t>
  </si>
  <si>
    <t>COTO ARRES EMMANUEL</t>
  </si>
  <si>
    <t>GARDUÑO MUÑOZ JACKELIN</t>
  </si>
  <si>
    <t>HUAMANTLA BELLI ISAURA ARACELI</t>
  </si>
  <si>
    <t>LUNA CANELA DANIELA</t>
  </si>
  <si>
    <t>MARTINEZ NEPOMUCENO ESTRELLA MARINA</t>
  </si>
  <si>
    <t>MONTOYA GONZALEZ MARCEL</t>
  </si>
  <si>
    <t>OBIL CAPORAL EDGAR ULISES</t>
  </si>
  <si>
    <t>PEREZ MONTIEL YURIDIA</t>
  </si>
  <si>
    <t>PEREZ SANCHEZ MARIANA SARAI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</si>
  <si>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</si>
  <si>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</si>
  <si>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</si>
  <si>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</si>
  <si>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</si>
  <si>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 xml:space="preserve">                           </t>
  </si>
  <si>
    <t xml:space="preserve">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</si>
</sst>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2" fontId="6" fillId="3" borderId="2" xfId="1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0" xfId="0" applyBorder="1"/>
    <xf numFmtId="0" fontId="0" fillId="0" borderId="3" xfId="0" applyBorder="1"/>
    <xf numFmtId="0" fontId="0" fillId="0" borderId="1" xfId="0" applyBorder="1"/>
    <xf numFmtId="0" fontId="0" fillId="0" borderId="11" xfId="0" applyBorder="1"/>
    <xf numFmtId="1" fontId="6" fillId="3" borderId="2" xfId="1" applyNumberFormat="1" applyFont="1" applyFill="1" applyBorder="1" applyAlignment="1">
      <alignment horizontal="center"/>
    </xf>
    <xf numFmtId="0" fontId="0" fillId="0" borderId="12" xfId="0" applyBorder="1"/>
    <xf numFmtId="0" fontId="5" fillId="0" borderId="5" xfId="0" applyFont="1" applyBorder="1" applyAlignment="1">
      <alignment horizontal="center"/>
    </xf>
    <xf numFmtId="0" fontId="0" fillId="0" borderId="14" xfId="0" applyBorder="1"/>
    <xf numFmtId="0" fontId="0" fillId="0" borderId="9" xfId="0" applyBorder="1"/>
    <xf numFmtId="0" fontId="0" fillId="0" borderId="15" xfId="0" applyBorder="1"/>
    <xf numFmtId="0" fontId="0" fillId="0" borderId="16" xfId="0" applyBorder="1"/>
    <xf numFmtId="0" fontId="0" fillId="0" borderId="8" xfId="0" applyBorder="1"/>
    <xf numFmtId="0" fontId="0" fillId="0" borderId="17" xfId="0" applyBorder="1"/>
    <xf numFmtId="0" fontId="0" fillId="0" borderId="18" xfId="0" applyBorder="1"/>
    <xf numFmtId="0" fontId="8" fillId="0" borderId="0" xfId="0" applyFont="1"/>
    <xf numFmtId="9" fontId="0" fillId="0" borderId="0" xfId="0" applyNumberFormat="1"/>
    <xf numFmtId="0" fontId="9" fillId="0" borderId="9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3" borderId="4" xfId="0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4" borderId="19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588FB-3CB3-4574-802C-49CDDF071830}">
  <dimension ref="B2:W338"/>
  <sheetViews>
    <sheetView topLeftCell="A21" zoomScaleNormal="100" workbookViewId="0">
      <selection activeCell="T26" sqref="T26"/>
    </sheetView>
  </sheetViews>
  <sheetFormatPr baseColWidth="10" defaultRowHeight="15" x14ac:dyDescent="0.2"/>
  <cols>
    <col min="1" max="1" width="4.33203125" customWidth="1"/>
    <col min="2" max="2" width="6.5" customWidth="1"/>
    <col min="4" max="4" width="6.5" customWidth="1"/>
    <col min="5" max="5" width="7.6640625" customWidth="1"/>
    <col min="6" max="6" width="6" customWidth="1"/>
    <col min="7" max="7" width="6.83203125" customWidth="1"/>
    <col min="8" max="8" width="3.5" customWidth="1"/>
    <col min="9" max="9" width="5.33203125" customWidth="1"/>
    <col min="10" max="10" width="7.6640625" customWidth="1"/>
    <col min="11" max="12" width="7" customWidth="1"/>
    <col min="13" max="14" width="6.5" customWidth="1"/>
    <col min="15" max="15" width="6.1640625" customWidth="1"/>
    <col min="16" max="16" width="5.6640625" customWidth="1"/>
  </cols>
  <sheetData>
    <row r="2" spans="2:23" ht="16" x14ac:dyDescent="0.2">
      <c r="B2" s="66" t="s">
        <v>36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2"/>
    </row>
    <row r="3" spans="2:23" x14ac:dyDescent="0.2">
      <c r="C3" s="67" t="s">
        <v>8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1"/>
    </row>
    <row r="4" spans="2:23" x14ac:dyDescent="0.2">
      <c r="C4" t="s">
        <v>0</v>
      </c>
      <c r="D4" s="68" t="s">
        <v>102</v>
      </c>
      <c r="E4" s="68"/>
      <c r="F4" s="68"/>
      <c r="G4" s="68"/>
      <c r="I4" t="s">
        <v>1</v>
      </c>
      <c r="J4" s="64" t="s">
        <v>103</v>
      </c>
      <c r="K4" s="64"/>
      <c r="M4" t="s">
        <v>2</v>
      </c>
      <c r="N4" s="69">
        <v>45637</v>
      </c>
      <c r="O4" s="69"/>
    </row>
    <row r="5" spans="2:23" x14ac:dyDescent="0.2">
      <c r="D5" s="5"/>
      <c r="E5" s="5"/>
      <c r="F5" s="5"/>
      <c r="G5" s="5"/>
      <c r="U5" s="91"/>
    </row>
    <row r="6" spans="2:23" x14ac:dyDescent="0.2">
      <c r="C6" t="s">
        <v>3</v>
      </c>
      <c r="D6" s="64" t="s">
        <v>104</v>
      </c>
      <c r="E6" s="64"/>
      <c r="F6" s="64"/>
      <c r="G6" s="64"/>
      <c r="I6" s="51" t="s">
        <v>21</v>
      </c>
      <c r="J6" s="51"/>
      <c r="K6" s="65" t="s">
        <v>29</v>
      </c>
      <c r="L6" s="65"/>
      <c r="M6" s="65"/>
      <c r="N6" s="65"/>
      <c r="O6" s="65"/>
      <c r="P6" s="65"/>
      <c r="U6" s="91"/>
    </row>
    <row r="7" spans="2:23" x14ac:dyDescent="0.2">
      <c r="R7" s="45"/>
      <c r="S7" s="91"/>
      <c r="T7" s="91"/>
      <c r="U7" s="91"/>
      <c r="V7" s="91"/>
    </row>
    <row r="8" spans="2:23" x14ac:dyDescent="0.2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  <c r="S8" s="90"/>
      <c r="T8" s="90"/>
      <c r="U8" s="91"/>
      <c r="V8" s="91"/>
      <c r="W8" s="1"/>
    </row>
    <row r="9" spans="2:23" ht="16" x14ac:dyDescent="0.2">
      <c r="B9" s="6">
        <v>1</v>
      </c>
      <c r="C9" s="41" t="s">
        <v>38</v>
      </c>
      <c r="D9" t="s">
        <v>52</v>
      </c>
      <c r="E9" s="1"/>
      <c r="F9" s="1"/>
      <c r="G9" s="26"/>
      <c r="H9" s="26"/>
      <c r="I9" s="27"/>
      <c r="J9" s="4">
        <v>83</v>
      </c>
      <c r="K9" s="4">
        <v>87</v>
      </c>
      <c r="L9" s="4">
        <v>95</v>
      </c>
      <c r="M9" s="4">
        <v>99</v>
      </c>
      <c r="N9" s="4">
        <v>90</v>
      </c>
      <c r="O9" s="4">
        <v>0</v>
      </c>
      <c r="P9" s="4">
        <v>0</v>
      </c>
      <c r="Q9" s="10">
        <f>SUM(J9:P9)/6</f>
        <v>75.666666666666671</v>
      </c>
      <c r="R9" s="16"/>
      <c r="S9" s="90"/>
      <c r="T9" s="90"/>
      <c r="U9" s="91"/>
      <c r="V9" s="90"/>
      <c r="W9" s="1"/>
    </row>
    <row r="10" spans="2:23" ht="16" x14ac:dyDescent="0.2">
      <c r="B10" s="6">
        <f>B9+1</f>
        <v>2</v>
      </c>
      <c r="C10" s="42" t="s">
        <v>105</v>
      </c>
      <c r="D10" t="s">
        <v>126</v>
      </c>
      <c r="E10" s="1"/>
      <c r="F10" s="1"/>
      <c r="G10" s="26"/>
      <c r="H10" s="26"/>
      <c r="I10" s="27"/>
      <c r="J10" s="4">
        <v>81</v>
      </c>
      <c r="K10" s="4">
        <v>75</v>
      </c>
      <c r="L10" s="4">
        <v>86</v>
      </c>
      <c r="M10" s="4">
        <v>89</v>
      </c>
      <c r="N10" s="4">
        <v>90</v>
      </c>
      <c r="O10" s="4">
        <v>0</v>
      </c>
      <c r="P10" s="4">
        <v>0</v>
      </c>
      <c r="Q10" s="10">
        <f t="shared" ref="Q10:Q30" si="0">SUM(J10:P10)/6</f>
        <v>70.166666666666671</v>
      </c>
      <c r="R10" s="16"/>
      <c r="S10" s="90"/>
      <c r="T10" s="90"/>
      <c r="U10" s="91"/>
      <c r="V10" s="90"/>
      <c r="W10" s="1"/>
    </row>
    <row r="11" spans="2:23" ht="16" x14ac:dyDescent="0.2">
      <c r="B11" s="6">
        <f t="shared" ref="B11:B46" si="1">B10+1</f>
        <v>3</v>
      </c>
      <c r="C11" s="42" t="s">
        <v>106</v>
      </c>
      <c r="D11" t="s">
        <v>127</v>
      </c>
      <c r="E11" s="1"/>
      <c r="F11" s="1"/>
      <c r="G11" s="26"/>
      <c r="H11" s="26"/>
      <c r="I11" s="27"/>
      <c r="J11" s="4">
        <v>73</v>
      </c>
      <c r="K11" s="4">
        <v>87</v>
      </c>
      <c r="L11" s="4">
        <v>95</v>
      </c>
      <c r="M11" s="4">
        <v>95</v>
      </c>
      <c r="N11" s="4">
        <v>90</v>
      </c>
      <c r="O11" s="4">
        <v>0</v>
      </c>
      <c r="P11" s="4">
        <v>0</v>
      </c>
      <c r="Q11" s="10">
        <f t="shared" si="0"/>
        <v>73.333333333333329</v>
      </c>
      <c r="R11" s="16"/>
      <c r="S11" s="90"/>
      <c r="T11" s="90"/>
      <c r="U11" s="91"/>
      <c r="V11" s="90"/>
      <c r="W11" s="1"/>
    </row>
    <row r="12" spans="2:23" ht="16" x14ac:dyDescent="0.2">
      <c r="B12" s="6">
        <v>4</v>
      </c>
      <c r="C12" s="42" t="s">
        <v>107</v>
      </c>
      <c r="D12" t="s">
        <v>128</v>
      </c>
      <c r="E12" s="1"/>
      <c r="F12" s="1"/>
      <c r="G12" s="26"/>
      <c r="H12" s="26"/>
      <c r="I12" s="27"/>
      <c r="J12" s="4">
        <v>85</v>
      </c>
      <c r="K12" s="4">
        <v>87</v>
      </c>
      <c r="L12" s="4">
        <v>95</v>
      </c>
      <c r="M12" s="4">
        <v>95</v>
      </c>
      <c r="N12" s="4">
        <v>100</v>
      </c>
      <c r="O12" s="4">
        <v>0</v>
      </c>
      <c r="P12" s="4">
        <v>0</v>
      </c>
      <c r="Q12" s="10">
        <f t="shared" si="0"/>
        <v>77</v>
      </c>
      <c r="R12" s="16"/>
      <c r="S12" s="90"/>
      <c r="T12" s="90"/>
      <c r="U12" s="91"/>
      <c r="V12" s="90"/>
      <c r="W12" s="1"/>
    </row>
    <row r="13" spans="2:23" ht="16" x14ac:dyDescent="0.2">
      <c r="B13" s="6">
        <v>5</v>
      </c>
      <c r="C13" s="42" t="s">
        <v>108</v>
      </c>
      <c r="D13" t="s">
        <v>129</v>
      </c>
      <c r="E13" s="1"/>
      <c r="F13" s="1"/>
      <c r="G13" s="26"/>
      <c r="H13" s="26"/>
      <c r="I13" s="27"/>
      <c r="J13" s="4">
        <v>82</v>
      </c>
      <c r="K13" s="4">
        <v>81</v>
      </c>
      <c r="L13" s="4">
        <v>86</v>
      </c>
      <c r="M13" s="4">
        <v>93</v>
      </c>
      <c r="N13" s="4">
        <v>80</v>
      </c>
      <c r="O13" s="4">
        <v>0</v>
      </c>
      <c r="P13" s="4">
        <v>0</v>
      </c>
      <c r="Q13" s="10">
        <f t="shared" si="0"/>
        <v>70.333333333333329</v>
      </c>
      <c r="R13" s="16"/>
      <c r="S13" s="90"/>
      <c r="T13" s="90"/>
      <c r="U13" s="91"/>
      <c r="V13" s="90"/>
      <c r="W13" s="1"/>
    </row>
    <row r="14" spans="2:23" ht="16" x14ac:dyDescent="0.2">
      <c r="B14" s="6">
        <f t="shared" si="1"/>
        <v>6</v>
      </c>
      <c r="C14" s="42" t="s">
        <v>109</v>
      </c>
      <c r="D14" t="s">
        <v>130</v>
      </c>
      <c r="E14" s="1"/>
      <c r="F14" s="1"/>
      <c r="G14" s="26"/>
      <c r="H14" s="26"/>
      <c r="I14" s="27"/>
      <c r="J14" s="4">
        <v>89</v>
      </c>
      <c r="K14" s="4">
        <v>89</v>
      </c>
      <c r="L14" s="4">
        <v>98</v>
      </c>
      <c r="M14" s="4">
        <v>94</v>
      </c>
      <c r="N14" s="4">
        <v>100</v>
      </c>
      <c r="O14" s="4">
        <v>0</v>
      </c>
      <c r="P14" s="4">
        <v>0</v>
      </c>
      <c r="Q14" s="10">
        <f t="shared" si="0"/>
        <v>78.333333333333329</v>
      </c>
      <c r="R14" s="16"/>
      <c r="S14" s="90"/>
      <c r="T14" s="90"/>
      <c r="U14" s="91"/>
      <c r="V14" s="90"/>
      <c r="W14" s="1"/>
    </row>
    <row r="15" spans="2:23" ht="16" x14ac:dyDescent="0.2">
      <c r="B15" s="6">
        <f t="shared" si="1"/>
        <v>7</v>
      </c>
      <c r="C15" s="42" t="s">
        <v>110</v>
      </c>
      <c r="D15" t="s">
        <v>131</v>
      </c>
      <c r="E15" s="1"/>
      <c r="F15" s="1"/>
      <c r="G15" s="26"/>
      <c r="H15" s="26"/>
      <c r="I15" s="27"/>
      <c r="J15" s="4">
        <v>84</v>
      </c>
      <c r="K15" s="4">
        <v>79</v>
      </c>
      <c r="L15" s="4">
        <v>80</v>
      </c>
      <c r="M15" s="4">
        <v>89</v>
      </c>
      <c r="N15" s="4">
        <v>100</v>
      </c>
      <c r="O15" s="4">
        <v>0</v>
      </c>
      <c r="P15" s="4">
        <v>0</v>
      </c>
      <c r="Q15" s="10">
        <f t="shared" si="0"/>
        <v>72</v>
      </c>
      <c r="R15" s="16"/>
      <c r="S15" s="90"/>
      <c r="T15" s="90"/>
      <c r="U15" s="91"/>
      <c r="V15" s="90"/>
      <c r="W15" s="1"/>
    </row>
    <row r="16" spans="2:23" ht="16" x14ac:dyDescent="0.2">
      <c r="B16" s="6">
        <v>8</v>
      </c>
      <c r="C16" s="42" t="s">
        <v>111</v>
      </c>
      <c r="D16" t="s">
        <v>132</v>
      </c>
      <c r="E16" s="1"/>
      <c r="F16" s="1"/>
      <c r="G16" s="26"/>
      <c r="H16" s="26"/>
      <c r="I16" s="27"/>
      <c r="J16" s="4">
        <v>79</v>
      </c>
      <c r="K16" s="4">
        <v>88</v>
      </c>
      <c r="L16" s="4">
        <v>95</v>
      </c>
      <c r="M16" s="4">
        <v>95</v>
      </c>
      <c r="N16" s="4">
        <v>100</v>
      </c>
      <c r="O16" s="4">
        <v>0</v>
      </c>
      <c r="P16" s="4">
        <v>0</v>
      </c>
      <c r="Q16" s="10">
        <f t="shared" si="0"/>
        <v>76.166666666666671</v>
      </c>
      <c r="R16" s="16"/>
      <c r="S16" s="90"/>
      <c r="T16" s="90"/>
      <c r="U16" s="91"/>
      <c r="V16" s="90"/>
      <c r="W16" s="1"/>
    </row>
    <row r="17" spans="2:23" ht="16" x14ac:dyDescent="0.2">
      <c r="B17" s="6">
        <v>9</v>
      </c>
      <c r="C17" s="42" t="s">
        <v>112</v>
      </c>
      <c r="D17" t="s">
        <v>133</v>
      </c>
      <c r="E17" s="1"/>
      <c r="F17" s="1"/>
      <c r="G17" s="26"/>
      <c r="H17" s="26"/>
      <c r="I17" s="27"/>
      <c r="J17" s="4">
        <v>72</v>
      </c>
      <c r="K17" s="4">
        <v>76</v>
      </c>
      <c r="L17" s="4">
        <v>95</v>
      </c>
      <c r="M17" s="4">
        <v>95</v>
      </c>
      <c r="N17" s="4">
        <v>94</v>
      </c>
      <c r="O17" s="4">
        <v>0</v>
      </c>
      <c r="P17" s="4">
        <v>0</v>
      </c>
      <c r="Q17" s="10">
        <f t="shared" si="0"/>
        <v>72</v>
      </c>
      <c r="R17" s="16"/>
      <c r="S17" s="90"/>
      <c r="T17" s="90"/>
      <c r="U17" s="91"/>
      <c r="V17" s="90"/>
      <c r="W17" s="1"/>
    </row>
    <row r="18" spans="2:23" ht="16" x14ac:dyDescent="0.2">
      <c r="B18" s="6">
        <f t="shared" si="1"/>
        <v>10</v>
      </c>
      <c r="C18" s="42" t="s">
        <v>113</v>
      </c>
      <c r="D18" t="s">
        <v>134</v>
      </c>
      <c r="E18" s="1"/>
      <c r="F18" s="1"/>
      <c r="G18" s="26"/>
      <c r="H18" s="26"/>
      <c r="I18" s="27"/>
      <c r="J18" s="4">
        <v>86</v>
      </c>
      <c r="K18" s="4">
        <v>79</v>
      </c>
      <c r="L18" s="4">
        <v>95</v>
      </c>
      <c r="M18" s="4">
        <v>95</v>
      </c>
      <c r="N18" s="4">
        <v>100</v>
      </c>
      <c r="O18" s="4">
        <v>0</v>
      </c>
      <c r="P18" s="4">
        <v>0</v>
      </c>
      <c r="Q18" s="10">
        <f t="shared" si="0"/>
        <v>75.833333333333329</v>
      </c>
      <c r="R18" s="16"/>
      <c r="S18" s="90"/>
      <c r="T18" s="90"/>
      <c r="U18" s="91"/>
      <c r="V18" s="90"/>
      <c r="W18" s="1"/>
    </row>
    <row r="19" spans="2:23" ht="16" x14ac:dyDescent="0.2">
      <c r="B19" s="6">
        <v>11</v>
      </c>
      <c r="C19" s="42" t="s">
        <v>114</v>
      </c>
      <c r="D19" t="s">
        <v>135</v>
      </c>
      <c r="E19" s="1"/>
      <c r="F19" s="1"/>
      <c r="G19" s="26"/>
      <c r="H19" s="26"/>
      <c r="I19" s="27"/>
      <c r="J19" s="4">
        <v>70</v>
      </c>
      <c r="K19" s="4">
        <v>0</v>
      </c>
      <c r="L19" s="4">
        <v>92</v>
      </c>
      <c r="M19" s="4">
        <v>70</v>
      </c>
      <c r="N19" s="4">
        <v>90</v>
      </c>
      <c r="O19" s="4">
        <v>0</v>
      </c>
      <c r="P19" s="4">
        <v>0</v>
      </c>
      <c r="Q19" s="10">
        <f t="shared" si="0"/>
        <v>53.666666666666664</v>
      </c>
      <c r="R19" s="16"/>
      <c r="S19" s="90"/>
      <c r="T19" s="90"/>
      <c r="U19" s="91"/>
      <c r="V19" s="90"/>
      <c r="W19" s="1"/>
    </row>
    <row r="20" spans="2:23" ht="16" x14ac:dyDescent="0.2">
      <c r="B20" s="6">
        <v>12</v>
      </c>
      <c r="C20" s="42" t="s">
        <v>115</v>
      </c>
      <c r="D20" t="s">
        <v>136</v>
      </c>
      <c r="E20" s="1"/>
      <c r="F20" s="1"/>
      <c r="G20" s="26"/>
      <c r="H20" s="26"/>
      <c r="I20" s="27"/>
      <c r="J20" s="4">
        <v>0</v>
      </c>
      <c r="K20" s="4">
        <v>70</v>
      </c>
      <c r="L20" s="4">
        <v>88</v>
      </c>
      <c r="M20" s="4">
        <v>94</v>
      </c>
      <c r="N20" s="4">
        <v>80</v>
      </c>
      <c r="O20" s="4">
        <v>0</v>
      </c>
      <c r="P20" s="4">
        <v>0</v>
      </c>
      <c r="Q20" s="10">
        <f t="shared" si="0"/>
        <v>55.333333333333336</v>
      </c>
      <c r="R20" s="16"/>
      <c r="S20" s="90"/>
      <c r="T20" s="90"/>
      <c r="U20" s="91"/>
      <c r="V20" s="90"/>
      <c r="W20" s="1"/>
    </row>
    <row r="21" spans="2:23" ht="16" x14ac:dyDescent="0.2">
      <c r="B21" s="6">
        <f t="shared" si="1"/>
        <v>13</v>
      </c>
      <c r="C21" s="42" t="s">
        <v>116</v>
      </c>
      <c r="D21" t="s">
        <v>137</v>
      </c>
      <c r="E21" s="1"/>
      <c r="F21" s="1"/>
      <c r="G21" s="26"/>
      <c r="H21" s="26"/>
      <c r="I21" s="27"/>
      <c r="J21" s="4">
        <v>72</v>
      </c>
      <c r="K21" s="4">
        <v>85</v>
      </c>
      <c r="L21" s="4">
        <v>83</v>
      </c>
      <c r="M21" s="4">
        <v>89</v>
      </c>
      <c r="N21" s="4">
        <v>100</v>
      </c>
      <c r="O21" s="4">
        <v>0</v>
      </c>
      <c r="P21" s="4">
        <v>0</v>
      </c>
      <c r="Q21" s="10">
        <f t="shared" si="0"/>
        <v>71.5</v>
      </c>
      <c r="R21" s="16"/>
      <c r="S21" s="90"/>
      <c r="T21" s="90"/>
      <c r="U21" s="91"/>
      <c r="V21" s="90"/>
      <c r="W21" s="1"/>
    </row>
    <row r="22" spans="2:23" ht="16" x14ac:dyDescent="0.2">
      <c r="B22" s="6">
        <f t="shared" si="1"/>
        <v>14</v>
      </c>
      <c r="C22" s="42" t="s">
        <v>117</v>
      </c>
      <c r="D22" t="s">
        <v>138</v>
      </c>
      <c r="E22" s="1"/>
      <c r="G22" s="26"/>
      <c r="H22" s="26"/>
      <c r="I22" s="27"/>
      <c r="J22" s="4">
        <v>83</v>
      </c>
      <c r="K22" s="4">
        <v>79</v>
      </c>
      <c r="L22" s="4">
        <v>94</v>
      </c>
      <c r="M22" s="4">
        <v>98</v>
      </c>
      <c r="N22" s="4">
        <v>95</v>
      </c>
      <c r="O22" s="4">
        <v>0</v>
      </c>
      <c r="P22" s="4">
        <v>0</v>
      </c>
      <c r="Q22" s="10">
        <f t="shared" si="0"/>
        <v>74.833333333333329</v>
      </c>
      <c r="R22" s="16"/>
      <c r="S22" s="90"/>
      <c r="T22" s="90"/>
      <c r="U22" s="91"/>
      <c r="V22" s="90"/>
      <c r="W22" s="1"/>
    </row>
    <row r="23" spans="2:23" ht="16" x14ac:dyDescent="0.2">
      <c r="B23" s="6">
        <f t="shared" si="1"/>
        <v>15</v>
      </c>
      <c r="C23" s="42" t="s">
        <v>118</v>
      </c>
      <c r="D23" t="s">
        <v>139</v>
      </c>
      <c r="G23" s="26"/>
      <c r="H23" s="26"/>
      <c r="I23" s="27"/>
      <c r="J23" s="4">
        <v>70</v>
      </c>
      <c r="K23" s="4">
        <v>83</v>
      </c>
      <c r="L23" s="4">
        <v>82</v>
      </c>
      <c r="M23" s="4">
        <v>91</v>
      </c>
      <c r="N23" s="4">
        <v>100</v>
      </c>
      <c r="O23" s="4">
        <v>0</v>
      </c>
      <c r="P23" s="4">
        <v>0</v>
      </c>
      <c r="Q23" s="10">
        <f t="shared" si="0"/>
        <v>71</v>
      </c>
      <c r="R23" s="16"/>
      <c r="S23" s="90"/>
      <c r="T23" s="90"/>
      <c r="U23" s="91"/>
      <c r="V23" s="90"/>
      <c r="W23" s="1"/>
    </row>
    <row r="24" spans="2:23" ht="16" x14ac:dyDescent="0.2">
      <c r="B24" s="6">
        <f t="shared" si="1"/>
        <v>16</v>
      </c>
      <c r="C24" s="42" t="s">
        <v>119</v>
      </c>
      <c r="D24" t="s">
        <v>140</v>
      </c>
      <c r="F24" s="1"/>
      <c r="G24" s="26"/>
      <c r="H24" s="26"/>
      <c r="I24" s="27"/>
      <c r="J24" s="4">
        <v>76</v>
      </c>
      <c r="K24" s="4">
        <v>85</v>
      </c>
      <c r="L24" s="4">
        <v>90</v>
      </c>
      <c r="M24" s="4">
        <v>97</v>
      </c>
      <c r="N24" s="4">
        <v>85</v>
      </c>
      <c r="O24" s="4">
        <v>0</v>
      </c>
      <c r="P24" s="4">
        <v>0</v>
      </c>
      <c r="Q24" s="10">
        <f t="shared" si="0"/>
        <v>72.166666666666671</v>
      </c>
      <c r="R24" s="16"/>
      <c r="S24" s="90"/>
      <c r="T24" s="90"/>
      <c r="U24" s="91"/>
      <c r="V24" s="90"/>
      <c r="W24" s="1"/>
    </row>
    <row r="25" spans="2:23" x14ac:dyDescent="0.2">
      <c r="B25" s="6">
        <f t="shared" si="1"/>
        <v>17</v>
      </c>
      <c r="C25" s="42" t="s">
        <v>120</v>
      </c>
      <c r="D25" t="s">
        <v>141</v>
      </c>
      <c r="J25" s="4">
        <v>74</v>
      </c>
      <c r="K25" s="4">
        <v>89</v>
      </c>
      <c r="L25" s="4">
        <v>0</v>
      </c>
      <c r="M25" s="4">
        <v>98</v>
      </c>
      <c r="N25" s="4">
        <v>100</v>
      </c>
      <c r="O25" s="4">
        <v>0</v>
      </c>
      <c r="P25" s="4">
        <v>0</v>
      </c>
      <c r="Q25" s="10">
        <f t="shared" si="0"/>
        <v>60.166666666666664</v>
      </c>
      <c r="R25" s="16"/>
      <c r="S25" s="90"/>
      <c r="T25" s="90"/>
      <c r="U25" s="91"/>
      <c r="V25" s="90"/>
      <c r="W25" s="1"/>
    </row>
    <row r="26" spans="2:23" ht="16" x14ac:dyDescent="0.2">
      <c r="B26" s="6">
        <f t="shared" si="1"/>
        <v>18</v>
      </c>
      <c r="C26" s="42" t="s">
        <v>121</v>
      </c>
      <c r="D26" t="s">
        <v>142</v>
      </c>
      <c r="G26" s="26"/>
      <c r="H26" s="26"/>
      <c r="I26" s="27"/>
      <c r="J26" s="4">
        <v>87</v>
      </c>
      <c r="K26" s="4">
        <v>77</v>
      </c>
      <c r="L26" s="4">
        <v>90</v>
      </c>
      <c r="M26" s="4">
        <v>97</v>
      </c>
      <c r="N26" s="4">
        <v>96</v>
      </c>
      <c r="O26" s="4">
        <v>0</v>
      </c>
      <c r="P26" s="4">
        <v>0</v>
      </c>
      <c r="Q26" s="10">
        <f t="shared" si="0"/>
        <v>74.5</v>
      </c>
      <c r="R26" s="16"/>
      <c r="S26" s="90"/>
      <c r="T26" s="90"/>
      <c r="U26" s="91"/>
      <c r="V26" s="90"/>
      <c r="W26" s="1"/>
    </row>
    <row r="27" spans="2:23" x14ac:dyDescent="0.2">
      <c r="B27" s="6">
        <f t="shared" si="1"/>
        <v>19</v>
      </c>
      <c r="C27" s="42" t="s">
        <v>122</v>
      </c>
      <c r="D27" t="s">
        <v>143</v>
      </c>
      <c r="J27" s="4">
        <v>77</v>
      </c>
      <c r="K27" s="4">
        <v>89</v>
      </c>
      <c r="L27" s="4">
        <v>93</v>
      </c>
      <c r="M27" s="4">
        <v>98</v>
      </c>
      <c r="N27" s="4">
        <v>95</v>
      </c>
      <c r="O27" s="4">
        <v>0</v>
      </c>
      <c r="P27" s="4">
        <v>0</v>
      </c>
      <c r="Q27" s="10">
        <f t="shared" si="0"/>
        <v>75.333333333333329</v>
      </c>
      <c r="R27" s="16"/>
      <c r="S27" s="90"/>
      <c r="T27" s="90"/>
      <c r="U27" s="91"/>
      <c r="V27" s="90"/>
      <c r="W27" s="1"/>
    </row>
    <row r="28" spans="2:23" ht="16" x14ac:dyDescent="0.2">
      <c r="B28" s="6">
        <f t="shared" si="1"/>
        <v>20</v>
      </c>
      <c r="C28" s="42" t="s">
        <v>123</v>
      </c>
      <c r="D28" t="s">
        <v>144</v>
      </c>
      <c r="G28" s="26"/>
      <c r="H28" s="26"/>
      <c r="I28" s="27"/>
      <c r="J28" s="4">
        <v>70</v>
      </c>
      <c r="K28" s="4">
        <v>77</v>
      </c>
      <c r="L28" s="4">
        <v>91</v>
      </c>
      <c r="M28" s="4">
        <v>94</v>
      </c>
      <c r="N28" s="4">
        <v>97</v>
      </c>
      <c r="O28" s="4">
        <v>0</v>
      </c>
      <c r="P28" s="4">
        <v>0</v>
      </c>
      <c r="Q28" s="10">
        <f t="shared" si="0"/>
        <v>71.5</v>
      </c>
      <c r="R28" s="16"/>
      <c r="S28" s="90"/>
      <c r="T28" s="90"/>
      <c r="U28" s="91"/>
      <c r="V28" s="90"/>
      <c r="W28" s="1"/>
    </row>
    <row r="29" spans="2:23" ht="16" x14ac:dyDescent="0.2">
      <c r="B29" s="6">
        <f t="shared" si="1"/>
        <v>21</v>
      </c>
      <c r="C29" s="42" t="s">
        <v>124</v>
      </c>
      <c r="D29" t="s">
        <v>145</v>
      </c>
      <c r="G29" s="26"/>
      <c r="H29" s="26"/>
      <c r="I29" s="27"/>
      <c r="J29" s="4">
        <v>70</v>
      </c>
      <c r="K29" s="4">
        <v>70</v>
      </c>
      <c r="L29" s="4">
        <v>87</v>
      </c>
      <c r="M29" s="4">
        <v>0</v>
      </c>
      <c r="N29" s="4">
        <v>78</v>
      </c>
      <c r="O29" s="4">
        <v>0</v>
      </c>
      <c r="P29" s="4">
        <v>0</v>
      </c>
      <c r="Q29" s="10">
        <f t="shared" si="0"/>
        <v>50.833333333333336</v>
      </c>
      <c r="R29" s="16"/>
      <c r="S29" s="90"/>
      <c r="T29" s="90"/>
      <c r="U29" s="91"/>
      <c r="V29" s="90"/>
      <c r="W29" s="1"/>
    </row>
    <row r="30" spans="2:23" ht="16" x14ac:dyDescent="0.2">
      <c r="B30" s="6">
        <f t="shared" si="1"/>
        <v>22</v>
      </c>
      <c r="C30" s="30" t="s">
        <v>125</v>
      </c>
      <c r="D30" t="s">
        <v>146</v>
      </c>
      <c r="G30" s="26"/>
      <c r="H30" s="26"/>
      <c r="I30" s="27"/>
      <c r="J30" s="4">
        <v>74</v>
      </c>
      <c r="K30" s="4">
        <v>89</v>
      </c>
      <c r="L30" s="4">
        <v>75</v>
      </c>
      <c r="M30" s="4">
        <v>94</v>
      </c>
      <c r="N30" s="4">
        <v>90</v>
      </c>
      <c r="O30" s="4">
        <v>0</v>
      </c>
      <c r="P30" s="4">
        <v>0</v>
      </c>
      <c r="Q30" s="10">
        <f t="shared" si="0"/>
        <v>70.333333333333329</v>
      </c>
      <c r="R30" s="16"/>
      <c r="S30" s="90"/>
      <c r="T30" s="90"/>
      <c r="U30" s="91"/>
      <c r="V30" s="90"/>
      <c r="W30" s="1"/>
    </row>
    <row r="31" spans="2:23" ht="16" x14ac:dyDescent="0.2">
      <c r="B31" s="6">
        <f t="shared" si="1"/>
        <v>23</v>
      </c>
      <c r="C31" s="6"/>
      <c r="D31" s="26"/>
      <c r="E31" s="26"/>
      <c r="F31" s="26"/>
      <c r="G31" s="26"/>
      <c r="H31" s="26"/>
      <c r="I31" s="27"/>
      <c r="J31" s="4"/>
      <c r="K31" s="4"/>
      <c r="L31" s="4"/>
      <c r="M31" s="4"/>
      <c r="N31" s="4"/>
      <c r="O31" s="4"/>
      <c r="P31" s="4"/>
      <c r="Q31" s="21"/>
      <c r="S31" s="91"/>
      <c r="T31" s="91"/>
      <c r="U31" s="91"/>
      <c r="V31" s="91"/>
    </row>
    <row r="32" spans="2:23" ht="16" x14ac:dyDescent="0.2">
      <c r="B32" s="6">
        <f t="shared" si="1"/>
        <v>24</v>
      </c>
      <c r="C32" s="6"/>
      <c r="D32" s="26"/>
      <c r="E32" s="26"/>
      <c r="F32" s="26"/>
      <c r="G32" s="26"/>
      <c r="H32" s="26"/>
      <c r="I32" s="27"/>
      <c r="J32" s="4"/>
      <c r="K32" s="4"/>
      <c r="L32" s="4"/>
      <c r="M32" s="4"/>
      <c r="N32" s="4"/>
      <c r="O32" s="4"/>
      <c r="P32" s="4"/>
      <c r="Q32" s="21"/>
      <c r="S32" s="91"/>
      <c r="T32" s="91"/>
      <c r="U32" s="91"/>
      <c r="V32" s="91"/>
    </row>
    <row r="33" spans="2:22" ht="16" x14ac:dyDescent="0.2">
      <c r="B33" s="6">
        <f t="shared" si="1"/>
        <v>25</v>
      </c>
      <c r="C33" s="6"/>
      <c r="D33" s="26"/>
      <c r="E33" s="26"/>
      <c r="F33" s="26"/>
      <c r="G33" s="26"/>
      <c r="H33" s="26"/>
      <c r="I33" s="27"/>
      <c r="J33" s="4"/>
      <c r="K33" s="4"/>
      <c r="L33" s="4"/>
      <c r="M33" s="4"/>
      <c r="N33" s="4"/>
      <c r="O33" s="4"/>
      <c r="P33" s="4"/>
      <c r="Q33" s="21"/>
      <c r="S33" s="91"/>
      <c r="T33" s="91"/>
      <c r="U33" s="91"/>
      <c r="V33" s="91"/>
    </row>
    <row r="34" spans="2:22" ht="16" x14ac:dyDescent="0.2">
      <c r="B34" s="6">
        <f t="shared" si="1"/>
        <v>26</v>
      </c>
      <c r="C34" s="6"/>
      <c r="D34" s="55"/>
      <c r="E34" s="55"/>
      <c r="F34" s="55"/>
      <c r="G34" s="55"/>
      <c r="H34" s="55"/>
      <c r="I34" s="56"/>
      <c r="J34" s="4"/>
      <c r="K34" s="4"/>
      <c r="L34" s="4"/>
      <c r="M34" s="4"/>
      <c r="N34" s="4"/>
      <c r="O34" s="4"/>
      <c r="P34" s="4"/>
      <c r="Q34" s="21"/>
      <c r="S34" s="91"/>
      <c r="T34" s="91"/>
      <c r="U34" s="91"/>
      <c r="V34" s="91"/>
    </row>
    <row r="35" spans="2:22" x14ac:dyDescent="0.2">
      <c r="B35" s="6">
        <f t="shared" si="1"/>
        <v>27</v>
      </c>
      <c r="C35" s="3"/>
      <c r="D35" s="28"/>
      <c r="E35" s="28"/>
      <c r="F35" s="28"/>
      <c r="G35" s="28"/>
      <c r="H35" s="28"/>
      <c r="I35" s="29"/>
      <c r="J35" s="4"/>
      <c r="K35" s="4"/>
      <c r="L35" s="4"/>
      <c r="M35" s="4"/>
      <c r="N35" s="4"/>
      <c r="O35" s="4"/>
      <c r="P35" s="4"/>
      <c r="Q35" s="21"/>
      <c r="S35" s="91"/>
      <c r="T35" s="91"/>
      <c r="U35" s="91"/>
      <c r="V35" s="91"/>
    </row>
    <row r="36" spans="2:22" x14ac:dyDescent="0.2">
      <c r="B36" s="6">
        <f t="shared" si="1"/>
        <v>28</v>
      </c>
      <c r="C36" s="30"/>
      <c r="J36" s="4"/>
      <c r="K36" s="4"/>
      <c r="L36" s="4"/>
      <c r="M36" s="4"/>
      <c r="N36" s="4"/>
      <c r="O36" s="4"/>
      <c r="P36" s="4"/>
      <c r="Q36" s="21"/>
      <c r="S36" s="91"/>
      <c r="T36" s="91"/>
      <c r="U36" s="91"/>
      <c r="V36" s="91"/>
    </row>
    <row r="37" spans="2:22" x14ac:dyDescent="0.2">
      <c r="B37" s="6">
        <f t="shared" si="1"/>
        <v>29</v>
      </c>
      <c r="C37" s="6"/>
      <c r="D37" s="63"/>
      <c r="E37" s="49"/>
      <c r="F37" s="49"/>
      <c r="G37" s="49"/>
      <c r="H37" s="49"/>
      <c r="I37" s="49"/>
      <c r="J37" s="4"/>
      <c r="K37" s="4"/>
      <c r="L37" s="4"/>
      <c r="M37" s="4"/>
      <c r="N37" s="4"/>
      <c r="O37" s="4"/>
      <c r="P37" s="4"/>
      <c r="Q37" s="21"/>
      <c r="S37" s="91"/>
      <c r="T37" s="91"/>
      <c r="U37" s="91"/>
      <c r="V37" s="91"/>
    </row>
    <row r="38" spans="2:22" x14ac:dyDescent="0.2">
      <c r="B38" s="6">
        <f t="shared" si="1"/>
        <v>30</v>
      </c>
      <c r="C38" s="6"/>
      <c r="D38" s="63"/>
      <c r="E38" s="49"/>
      <c r="F38" s="49"/>
      <c r="G38" s="49"/>
      <c r="H38" s="49"/>
      <c r="I38" s="49"/>
      <c r="J38" s="4"/>
      <c r="K38" s="4"/>
      <c r="L38" s="4"/>
      <c r="M38" s="4"/>
      <c r="N38" s="4"/>
      <c r="O38" s="4"/>
      <c r="P38" s="4"/>
      <c r="Q38" s="21"/>
      <c r="S38" s="91"/>
      <c r="T38" s="91"/>
      <c r="U38" s="91"/>
      <c r="V38" s="91"/>
    </row>
    <row r="39" spans="2:22" x14ac:dyDescent="0.2">
      <c r="B39" s="6">
        <f t="shared" si="1"/>
        <v>31</v>
      </c>
      <c r="C39" s="6"/>
      <c r="D39" s="63"/>
      <c r="E39" s="49"/>
      <c r="F39" s="49"/>
      <c r="G39" s="49"/>
      <c r="H39" s="49"/>
      <c r="I39" s="49"/>
      <c r="J39" s="4"/>
      <c r="K39" s="4"/>
      <c r="L39" s="4"/>
      <c r="M39" s="4"/>
      <c r="N39" s="4"/>
      <c r="O39" s="4"/>
      <c r="P39" s="4"/>
      <c r="Q39" s="21"/>
      <c r="S39" s="91"/>
      <c r="T39" s="91"/>
      <c r="U39" s="91"/>
      <c r="V39" s="91"/>
    </row>
    <row r="40" spans="2:22" x14ac:dyDescent="0.2">
      <c r="B40" s="6">
        <f t="shared" si="1"/>
        <v>32</v>
      </c>
      <c r="C40" s="6"/>
      <c r="D40" s="49"/>
      <c r="E40" s="49"/>
      <c r="F40" s="49"/>
      <c r="G40" s="49"/>
      <c r="H40" s="49"/>
      <c r="I40" s="49"/>
      <c r="J40" s="4"/>
      <c r="K40" s="4"/>
      <c r="L40" s="4"/>
      <c r="M40" s="4"/>
      <c r="N40" s="4"/>
      <c r="O40" s="4"/>
      <c r="P40" s="4"/>
      <c r="Q40" s="21"/>
      <c r="S40" s="91"/>
      <c r="T40" s="91"/>
      <c r="U40" s="91"/>
      <c r="V40" s="91"/>
    </row>
    <row r="41" spans="2:22" x14ac:dyDescent="0.2">
      <c r="B41" s="6">
        <f t="shared" si="1"/>
        <v>33</v>
      </c>
      <c r="C41" s="6"/>
      <c r="D41" s="49"/>
      <c r="E41" s="49"/>
      <c r="F41" s="49"/>
      <c r="G41" s="49"/>
      <c r="H41" s="49"/>
      <c r="I41" s="49"/>
      <c r="J41" s="4"/>
      <c r="K41" s="4"/>
      <c r="L41" s="4"/>
      <c r="M41" s="4"/>
      <c r="N41" s="4"/>
      <c r="O41" s="4"/>
      <c r="P41" s="4"/>
      <c r="Q41" s="21"/>
      <c r="S41" s="91"/>
      <c r="T41" s="91"/>
      <c r="U41" s="91"/>
      <c r="V41" s="91"/>
    </row>
    <row r="42" spans="2:22" x14ac:dyDescent="0.2">
      <c r="B42" s="6">
        <f t="shared" si="1"/>
        <v>34</v>
      </c>
      <c r="C42" s="6"/>
      <c r="D42" s="49"/>
      <c r="E42" s="49"/>
      <c r="F42" s="49"/>
      <c r="G42" s="49"/>
      <c r="H42" s="49"/>
      <c r="I42" s="49"/>
      <c r="J42" s="4"/>
      <c r="K42" s="4"/>
      <c r="L42" s="4"/>
      <c r="M42" s="4"/>
      <c r="N42" s="4"/>
      <c r="O42" s="4"/>
      <c r="P42" s="4"/>
      <c r="Q42" s="21"/>
      <c r="S42" s="91"/>
      <c r="T42" s="91"/>
      <c r="U42" s="91"/>
      <c r="V42" s="91"/>
    </row>
    <row r="43" spans="2:22" x14ac:dyDescent="0.2">
      <c r="B43" s="6">
        <f t="shared" si="1"/>
        <v>35</v>
      </c>
      <c r="C43" s="6"/>
      <c r="D43" s="49"/>
      <c r="E43" s="49"/>
      <c r="F43" s="49"/>
      <c r="G43" s="49"/>
      <c r="H43" s="49"/>
      <c r="I43" s="49"/>
      <c r="J43" s="4"/>
      <c r="K43" s="4"/>
      <c r="L43" s="4"/>
      <c r="M43" s="4"/>
      <c r="N43" s="4"/>
      <c r="O43" s="4"/>
      <c r="P43" s="4"/>
      <c r="Q43" s="21"/>
      <c r="S43" s="91"/>
      <c r="T43" s="91"/>
      <c r="U43" s="91"/>
      <c r="V43" s="91"/>
    </row>
    <row r="44" spans="2:22" x14ac:dyDescent="0.2">
      <c r="B44" s="6">
        <f t="shared" si="1"/>
        <v>36</v>
      </c>
      <c r="C44" s="6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4"/>
      <c r="Q44" s="21"/>
      <c r="S44" s="91"/>
      <c r="T44" s="91"/>
      <c r="U44" s="91"/>
      <c r="V44" s="91"/>
    </row>
    <row r="45" spans="2:22" x14ac:dyDescent="0.2">
      <c r="B45" s="6">
        <v>37</v>
      </c>
      <c r="C45" s="7"/>
      <c r="D45" s="49"/>
      <c r="E45" s="49"/>
      <c r="F45" s="49"/>
      <c r="G45" s="49"/>
      <c r="H45" s="49"/>
      <c r="I45" s="49"/>
      <c r="J45" s="3"/>
      <c r="K45" s="3"/>
      <c r="L45" s="3"/>
      <c r="M45" s="3"/>
      <c r="N45" s="3"/>
      <c r="O45" s="3"/>
      <c r="P45" s="3"/>
      <c r="Q45" s="21"/>
      <c r="S45" s="91"/>
      <c r="T45" s="91"/>
      <c r="U45" s="91"/>
      <c r="V45" s="91"/>
    </row>
    <row r="46" spans="2:22" x14ac:dyDescent="0.2">
      <c r="B46" s="6">
        <f t="shared" si="1"/>
        <v>38</v>
      </c>
      <c r="C46" s="3"/>
      <c r="D46" s="57"/>
      <c r="E46" s="58"/>
      <c r="F46" s="58"/>
      <c r="G46" s="58"/>
      <c r="H46" s="58"/>
      <c r="I46" s="59"/>
      <c r="J46" s="14"/>
      <c r="K46" s="14"/>
      <c r="L46" s="14"/>
      <c r="M46" s="14"/>
      <c r="N46" s="14"/>
      <c r="O46" s="14"/>
      <c r="P46" s="14"/>
      <c r="Q46" s="15"/>
      <c r="S46" s="91"/>
      <c r="T46" s="91"/>
      <c r="U46" s="91"/>
      <c r="V46" s="91"/>
    </row>
    <row r="47" spans="2:22" x14ac:dyDescent="0.2">
      <c r="C47" s="51"/>
      <c r="D47" s="51"/>
      <c r="E47" s="1"/>
      <c r="H47" s="60" t="s">
        <v>18</v>
      </c>
      <c r="I47" s="60"/>
      <c r="J47" s="11">
        <f t="shared" ref="J47:Q47" si="2">COUNTIF(J9:J45,"&gt;=70")</f>
        <v>21</v>
      </c>
      <c r="K47" s="11">
        <f t="shared" si="2"/>
        <v>21</v>
      </c>
      <c r="L47" s="11">
        <f t="shared" si="2"/>
        <v>21</v>
      </c>
      <c r="M47" s="11">
        <f t="shared" si="2"/>
        <v>21</v>
      </c>
      <c r="N47" s="11">
        <f t="shared" si="2"/>
        <v>22</v>
      </c>
      <c r="O47" s="11">
        <f t="shared" si="2"/>
        <v>0</v>
      </c>
      <c r="P47" s="11">
        <f t="shared" si="2"/>
        <v>0</v>
      </c>
      <c r="Q47" s="11">
        <f t="shared" si="2"/>
        <v>18</v>
      </c>
      <c r="U47" s="91"/>
      <c r="V47" s="91"/>
    </row>
    <row r="48" spans="2:22" x14ac:dyDescent="0.2">
      <c r="C48" s="51"/>
      <c r="D48" s="51"/>
      <c r="E48" s="8"/>
      <c r="H48" s="61" t="s">
        <v>19</v>
      </c>
      <c r="I48" s="61"/>
      <c r="J48" s="12">
        <f>COUNTIF(J7:J44,"&lt;70")</f>
        <v>1</v>
      </c>
      <c r="K48" s="12">
        <f t="shared" ref="K48:O48" si="3">COUNTIF(K7:K44,"&lt;70")</f>
        <v>1</v>
      </c>
      <c r="L48" s="12">
        <f t="shared" si="3"/>
        <v>1</v>
      </c>
      <c r="M48" s="12">
        <f t="shared" si="3"/>
        <v>1</v>
      </c>
      <c r="N48" s="12">
        <f t="shared" si="3"/>
        <v>0</v>
      </c>
      <c r="O48" s="12">
        <f t="shared" si="3"/>
        <v>22</v>
      </c>
      <c r="P48" s="12">
        <f t="shared" ref="P48:Q48" si="4">COUNTIF(P9:P44,"&lt;70")</f>
        <v>22</v>
      </c>
      <c r="Q48" s="12">
        <f t="shared" si="4"/>
        <v>4</v>
      </c>
      <c r="U48" s="91"/>
      <c r="V48" s="91"/>
    </row>
    <row r="49" spans="3:22" x14ac:dyDescent="0.2">
      <c r="C49" s="51"/>
      <c r="D49" s="51"/>
      <c r="E49" s="51"/>
      <c r="H49" s="62" t="s">
        <v>20</v>
      </c>
      <c r="I49" s="62"/>
      <c r="J49" s="12">
        <v>22</v>
      </c>
      <c r="K49" s="12">
        <v>22</v>
      </c>
      <c r="L49" s="12">
        <v>22</v>
      </c>
      <c r="M49" s="12">
        <v>22</v>
      </c>
      <c r="N49" s="12">
        <v>22</v>
      </c>
      <c r="O49" s="12">
        <v>22</v>
      </c>
      <c r="P49" s="12">
        <v>22</v>
      </c>
      <c r="Q49" s="12">
        <v>22</v>
      </c>
      <c r="U49" s="91"/>
      <c r="V49" s="91"/>
    </row>
    <row r="50" spans="3:22" x14ac:dyDescent="0.2">
      <c r="C50" s="51"/>
      <c r="D50" s="51"/>
      <c r="E50" s="1"/>
      <c r="H50" s="52" t="s">
        <v>15</v>
      </c>
      <c r="I50" s="52"/>
      <c r="J50" s="35">
        <f>J47/J49*100</f>
        <v>95.454545454545453</v>
      </c>
      <c r="K50" s="35">
        <f t="shared" ref="K50:O50" si="5">K47/K49*100</f>
        <v>95.454545454545453</v>
      </c>
      <c r="L50" s="35">
        <f t="shared" si="5"/>
        <v>95.454545454545453</v>
      </c>
      <c r="M50" s="35">
        <f t="shared" si="5"/>
        <v>95.454545454545453</v>
      </c>
      <c r="N50" s="35">
        <f t="shared" si="5"/>
        <v>100</v>
      </c>
      <c r="O50" s="35">
        <f t="shared" si="5"/>
        <v>0</v>
      </c>
      <c r="P50" s="19">
        <v>0</v>
      </c>
      <c r="Q50" s="19">
        <v>0</v>
      </c>
      <c r="U50" s="91"/>
      <c r="V50" s="91"/>
    </row>
    <row r="51" spans="3:22" x14ac:dyDescent="0.2">
      <c r="C51" s="51"/>
      <c r="D51" s="51"/>
      <c r="E51" s="1"/>
      <c r="H51" s="52" t="s">
        <v>16</v>
      </c>
      <c r="I51" s="52"/>
      <c r="J51" s="13">
        <f>J48/J49</f>
        <v>4.5454545454545456E-2</v>
      </c>
      <c r="K51" s="13">
        <f t="shared" ref="K51:Q51" si="6">K48/K49</f>
        <v>4.5454545454545456E-2</v>
      </c>
      <c r="L51" s="13">
        <f t="shared" si="6"/>
        <v>4.5454545454545456E-2</v>
      </c>
      <c r="M51" s="13">
        <f t="shared" si="6"/>
        <v>4.5454545454545456E-2</v>
      </c>
      <c r="N51" s="13">
        <f t="shared" si="6"/>
        <v>0</v>
      </c>
      <c r="O51" s="13">
        <f t="shared" si="6"/>
        <v>1</v>
      </c>
      <c r="P51" s="13">
        <f t="shared" si="6"/>
        <v>1</v>
      </c>
      <c r="Q51" s="13">
        <f t="shared" si="6"/>
        <v>0.18181818181818182</v>
      </c>
      <c r="U51" s="91"/>
      <c r="V51" s="91"/>
    </row>
    <row r="52" spans="3:22" x14ac:dyDescent="0.2">
      <c r="C52" s="51"/>
      <c r="D52" s="51"/>
      <c r="E52" s="8"/>
      <c r="U52" s="91"/>
    </row>
    <row r="53" spans="3:22" x14ac:dyDescent="0.2">
      <c r="C53" s="1"/>
      <c r="D53" s="1"/>
      <c r="E53" s="8"/>
      <c r="J53" s="53"/>
      <c r="K53" s="53"/>
      <c r="L53" s="53"/>
      <c r="M53" s="53"/>
      <c r="N53" s="53"/>
      <c r="O53" s="53"/>
      <c r="P53" s="53"/>
      <c r="U53" s="91"/>
    </row>
    <row r="54" spans="3:22" x14ac:dyDescent="0.2">
      <c r="J54" s="50" t="s">
        <v>17</v>
      </c>
      <c r="K54" s="50"/>
      <c r="L54" s="50"/>
      <c r="M54" s="50"/>
      <c r="N54" s="50"/>
      <c r="O54" s="50"/>
      <c r="P54" s="50"/>
      <c r="U54" s="91"/>
    </row>
    <row r="55" spans="3:22" x14ac:dyDescent="0.2">
      <c r="U55" s="91"/>
    </row>
    <row r="56" spans="3:22" x14ac:dyDescent="0.2">
      <c r="U56" s="91"/>
    </row>
    <row r="57" spans="3:22" x14ac:dyDescent="0.2">
      <c r="U57" s="91"/>
    </row>
    <row r="58" spans="3:22" x14ac:dyDescent="0.2">
      <c r="U58" s="91"/>
    </row>
    <row r="59" spans="3:22" x14ac:dyDescent="0.2">
      <c r="U59" s="91"/>
    </row>
    <row r="60" spans="3:22" x14ac:dyDescent="0.2">
      <c r="U60" s="91"/>
    </row>
    <row r="61" spans="3:22" x14ac:dyDescent="0.2">
      <c r="U61" s="91"/>
    </row>
    <row r="62" spans="3:22" x14ac:dyDescent="0.2">
      <c r="U62" s="91"/>
    </row>
    <row r="63" spans="3:22" x14ac:dyDescent="0.2">
      <c r="U63" s="91"/>
    </row>
    <row r="64" spans="3:22" x14ac:dyDescent="0.2">
      <c r="U64" s="91"/>
    </row>
    <row r="65" spans="21:21" x14ac:dyDescent="0.2">
      <c r="U65" s="91"/>
    </row>
    <row r="66" spans="21:21" x14ac:dyDescent="0.2">
      <c r="U66" s="91"/>
    </row>
    <row r="67" spans="21:21" x14ac:dyDescent="0.2">
      <c r="U67" s="91"/>
    </row>
    <row r="68" spans="21:21" x14ac:dyDescent="0.2">
      <c r="U68" s="91"/>
    </row>
    <row r="69" spans="21:21" x14ac:dyDescent="0.2">
      <c r="U69" s="91"/>
    </row>
    <row r="70" spans="21:21" x14ac:dyDescent="0.2">
      <c r="U70" s="91"/>
    </row>
    <row r="71" spans="21:21" x14ac:dyDescent="0.2">
      <c r="U71" s="91"/>
    </row>
    <row r="72" spans="21:21" x14ac:dyDescent="0.2">
      <c r="U72" s="91"/>
    </row>
    <row r="73" spans="21:21" x14ac:dyDescent="0.2">
      <c r="U73" s="91"/>
    </row>
    <row r="74" spans="21:21" x14ac:dyDescent="0.2">
      <c r="U74" s="91"/>
    </row>
    <row r="75" spans="21:21" x14ac:dyDescent="0.2">
      <c r="U75" s="91"/>
    </row>
    <row r="76" spans="21:21" x14ac:dyDescent="0.2">
      <c r="U76" s="91"/>
    </row>
    <row r="77" spans="21:21" x14ac:dyDescent="0.2">
      <c r="U77" s="91"/>
    </row>
    <row r="78" spans="21:21" x14ac:dyDescent="0.2">
      <c r="U78" s="91"/>
    </row>
    <row r="79" spans="21:21" x14ac:dyDescent="0.2">
      <c r="U79" s="91"/>
    </row>
    <row r="80" spans="21:21" x14ac:dyDescent="0.2">
      <c r="U80" s="91"/>
    </row>
    <row r="81" spans="21:21" x14ac:dyDescent="0.2">
      <c r="U81" s="91"/>
    </row>
    <row r="82" spans="21:21" x14ac:dyDescent="0.2">
      <c r="U82" s="91"/>
    </row>
    <row r="83" spans="21:21" x14ac:dyDescent="0.2">
      <c r="U83" s="91"/>
    </row>
    <row r="84" spans="21:21" x14ac:dyDescent="0.2">
      <c r="U84" s="91"/>
    </row>
    <row r="85" spans="21:21" x14ac:dyDescent="0.2">
      <c r="U85" s="91"/>
    </row>
    <row r="86" spans="21:21" x14ac:dyDescent="0.2">
      <c r="U86" s="91"/>
    </row>
    <row r="87" spans="21:21" x14ac:dyDescent="0.2">
      <c r="U87" s="91"/>
    </row>
    <row r="88" spans="21:21" x14ac:dyDescent="0.2">
      <c r="U88" s="91"/>
    </row>
    <row r="89" spans="21:21" x14ac:dyDescent="0.2">
      <c r="U89" s="91"/>
    </row>
    <row r="90" spans="21:21" x14ac:dyDescent="0.2">
      <c r="U90" s="91"/>
    </row>
    <row r="91" spans="21:21" x14ac:dyDescent="0.2">
      <c r="U91" s="91"/>
    </row>
    <row r="92" spans="21:21" x14ac:dyDescent="0.2">
      <c r="U92" s="91"/>
    </row>
    <row r="93" spans="21:21" x14ac:dyDescent="0.2">
      <c r="U93" s="91"/>
    </row>
    <row r="94" spans="21:21" x14ac:dyDescent="0.2">
      <c r="U94" s="91"/>
    </row>
    <row r="95" spans="21:21" x14ac:dyDescent="0.2">
      <c r="U95" s="91"/>
    </row>
    <row r="96" spans="21:21" x14ac:dyDescent="0.2">
      <c r="U96" s="91"/>
    </row>
    <row r="97" spans="21:21" x14ac:dyDescent="0.2">
      <c r="U97" s="91"/>
    </row>
    <row r="98" spans="21:21" x14ac:dyDescent="0.2">
      <c r="U98" s="91"/>
    </row>
    <row r="99" spans="21:21" x14ac:dyDescent="0.2">
      <c r="U99" s="91"/>
    </row>
    <row r="100" spans="21:21" x14ac:dyDescent="0.2">
      <c r="U100" s="91"/>
    </row>
    <row r="101" spans="21:21" x14ac:dyDescent="0.2">
      <c r="U101" s="91"/>
    </row>
    <row r="102" spans="21:21" x14ac:dyDescent="0.2">
      <c r="U102" s="91"/>
    </row>
    <row r="103" spans="21:21" x14ac:dyDescent="0.2">
      <c r="U103" s="91"/>
    </row>
    <row r="104" spans="21:21" x14ac:dyDescent="0.2">
      <c r="U104" s="91"/>
    </row>
    <row r="105" spans="21:21" x14ac:dyDescent="0.2">
      <c r="U105" s="91"/>
    </row>
    <row r="106" spans="21:21" x14ac:dyDescent="0.2">
      <c r="U106" s="91"/>
    </row>
    <row r="107" spans="21:21" x14ac:dyDescent="0.2">
      <c r="U107" s="91"/>
    </row>
    <row r="108" spans="21:21" x14ac:dyDescent="0.2">
      <c r="U108" s="91"/>
    </row>
    <row r="109" spans="21:21" x14ac:dyDescent="0.2">
      <c r="U109" s="91"/>
    </row>
    <row r="110" spans="21:21" x14ac:dyDescent="0.2">
      <c r="U110" s="91"/>
    </row>
    <row r="111" spans="21:21" x14ac:dyDescent="0.2">
      <c r="U111" s="91"/>
    </row>
    <row r="112" spans="21:21" x14ac:dyDescent="0.2">
      <c r="U112" s="91"/>
    </row>
    <row r="113" spans="21:21" x14ac:dyDescent="0.2">
      <c r="U113" s="91"/>
    </row>
    <row r="114" spans="21:21" x14ac:dyDescent="0.2">
      <c r="U114" s="91"/>
    </row>
    <row r="115" spans="21:21" x14ac:dyDescent="0.2">
      <c r="U115" s="91"/>
    </row>
    <row r="116" spans="21:21" x14ac:dyDescent="0.2">
      <c r="U116" s="91"/>
    </row>
    <row r="117" spans="21:21" x14ac:dyDescent="0.2">
      <c r="U117" s="91"/>
    </row>
    <row r="118" spans="21:21" x14ac:dyDescent="0.2">
      <c r="U118" s="91"/>
    </row>
    <row r="119" spans="21:21" x14ac:dyDescent="0.2">
      <c r="U119" s="91"/>
    </row>
    <row r="120" spans="21:21" x14ac:dyDescent="0.2">
      <c r="U120" s="91"/>
    </row>
    <row r="121" spans="21:21" x14ac:dyDescent="0.2">
      <c r="U121" s="91"/>
    </row>
    <row r="122" spans="21:21" x14ac:dyDescent="0.2">
      <c r="U122" s="91"/>
    </row>
    <row r="123" spans="21:21" x14ac:dyDescent="0.2">
      <c r="U123" s="91"/>
    </row>
    <row r="124" spans="21:21" x14ac:dyDescent="0.2">
      <c r="U124" s="91"/>
    </row>
    <row r="125" spans="21:21" x14ac:dyDescent="0.2">
      <c r="U125" s="91"/>
    </row>
    <row r="126" spans="21:21" x14ac:dyDescent="0.2">
      <c r="U126" s="91"/>
    </row>
    <row r="127" spans="21:21" x14ac:dyDescent="0.2">
      <c r="U127" s="91"/>
    </row>
    <row r="128" spans="21:21" x14ac:dyDescent="0.2">
      <c r="U128" s="91"/>
    </row>
    <row r="129" spans="21:21" x14ac:dyDescent="0.2">
      <c r="U129" s="91"/>
    </row>
    <row r="130" spans="21:21" x14ac:dyDescent="0.2">
      <c r="U130" s="91"/>
    </row>
    <row r="131" spans="21:21" x14ac:dyDescent="0.2">
      <c r="U131" s="91"/>
    </row>
    <row r="132" spans="21:21" x14ac:dyDescent="0.2">
      <c r="U132" s="91"/>
    </row>
    <row r="133" spans="21:21" x14ac:dyDescent="0.2">
      <c r="U133" s="91"/>
    </row>
    <row r="134" spans="21:21" x14ac:dyDescent="0.2">
      <c r="U134" s="91"/>
    </row>
    <row r="135" spans="21:21" x14ac:dyDescent="0.2">
      <c r="U135" s="91"/>
    </row>
    <row r="136" spans="21:21" x14ac:dyDescent="0.2">
      <c r="U136" s="91"/>
    </row>
    <row r="137" spans="21:21" x14ac:dyDescent="0.2">
      <c r="U137" s="91"/>
    </row>
    <row r="138" spans="21:21" x14ac:dyDescent="0.2">
      <c r="U138" s="91"/>
    </row>
    <row r="139" spans="21:21" x14ac:dyDescent="0.2">
      <c r="U139" s="91"/>
    </row>
    <row r="140" spans="21:21" x14ac:dyDescent="0.2">
      <c r="U140" s="91"/>
    </row>
    <row r="141" spans="21:21" x14ac:dyDescent="0.2">
      <c r="U141" s="91"/>
    </row>
    <row r="142" spans="21:21" x14ac:dyDescent="0.2">
      <c r="U142" s="91"/>
    </row>
    <row r="143" spans="21:21" x14ac:dyDescent="0.2">
      <c r="U143" s="91"/>
    </row>
    <row r="144" spans="21:21" x14ac:dyDescent="0.2">
      <c r="U144" s="91"/>
    </row>
    <row r="145" spans="21:21" x14ac:dyDescent="0.2">
      <c r="U145" s="91"/>
    </row>
    <row r="146" spans="21:21" x14ac:dyDescent="0.2">
      <c r="U146" s="91"/>
    </row>
    <row r="147" spans="21:21" x14ac:dyDescent="0.2">
      <c r="U147" s="91"/>
    </row>
    <row r="148" spans="21:21" x14ac:dyDescent="0.2">
      <c r="U148" s="91"/>
    </row>
    <row r="149" spans="21:21" x14ac:dyDescent="0.2">
      <c r="U149" s="91"/>
    </row>
    <row r="150" spans="21:21" x14ac:dyDescent="0.2">
      <c r="U150" s="91"/>
    </row>
    <row r="151" spans="21:21" x14ac:dyDescent="0.2">
      <c r="U151" s="91"/>
    </row>
    <row r="152" spans="21:21" x14ac:dyDescent="0.2">
      <c r="U152" s="91"/>
    </row>
    <row r="153" spans="21:21" x14ac:dyDescent="0.2">
      <c r="U153" s="91"/>
    </row>
    <row r="154" spans="21:21" x14ac:dyDescent="0.2">
      <c r="U154" s="91"/>
    </row>
    <row r="155" spans="21:21" x14ac:dyDescent="0.2">
      <c r="U155" s="91"/>
    </row>
    <row r="156" spans="21:21" x14ac:dyDescent="0.2">
      <c r="U156" s="91"/>
    </row>
    <row r="157" spans="21:21" x14ac:dyDescent="0.2">
      <c r="U157" s="91"/>
    </row>
    <row r="158" spans="21:21" x14ac:dyDescent="0.2">
      <c r="U158" s="91"/>
    </row>
    <row r="159" spans="21:21" x14ac:dyDescent="0.2">
      <c r="U159" s="91"/>
    </row>
    <row r="160" spans="21:21" x14ac:dyDescent="0.2">
      <c r="U160" s="91"/>
    </row>
    <row r="161" spans="21:21" x14ac:dyDescent="0.2">
      <c r="U161" s="91"/>
    </row>
    <row r="162" spans="21:21" x14ac:dyDescent="0.2">
      <c r="U162" s="91"/>
    </row>
    <row r="163" spans="21:21" x14ac:dyDescent="0.2">
      <c r="U163" s="91"/>
    </row>
    <row r="164" spans="21:21" x14ac:dyDescent="0.2">
      <c r="U164" s="91"/>
    </row>
    <row r="165" spans="21:21" x14ac:dyDescent="0.2">
      <c r="U165" s="91"/>
    </row>
    <row r="166" spans="21:21" x14ac:dyDescent="0.2">
      <c r="U166" s="91"/>
    </row>
    <row r="167" spans="21:21" x14ac:dyDescent="0.2">
      <c r="U167" s="91"/>
    </row>
    <row r="168" spans="21:21" x14ac:dyDescent="0.2">
      <c r="U168" s="91"/>
    </row>
    <row r="169" spans="21:21" x14ac:dyDescent="0.2">
      <c r="U169" s="91"/>
    </row>
    <row r="170" spans="21:21" x14ac:dyDescent="0.2">
      <c r="U170" s="91"/>
    </row>
    <row r="171" spans="21:21" x14ac:dyDescent="0.2">
      <c r="U171" s="91"/>
    </row>
    <row r="172" spans="21:21" x14ac:dyDescent="0.2">
      <c r="U172" s="91"/>
    </row>
    <row r="173" spans="21:21" x14ac:dyDescent="0.2">
      <c r="U173" s="91"/>
    </row>
    <row r="174" spans="21:21" x14ac:dyDescent="0.2">
      <c r="U174" s="91"/>
    </row>
    <row r="175" spans="21:21" x14ac:dyDescent="0.2">
      <c r="U175" s="91"/>
    </row>
    <row r="176" spans="21:21" x14ac:dyDescent="0.2">
      <c r="U176" s="91"/>
    </row>
    <row r="177" spans="21:21" x14ac:dyDescent="0.2">
      <c r="U177" s="91"/>
    </row>
    <row r="178" spans="21:21" x14ac:dyDescent="0.2">
      <c r="U178" s="91"/>
    </row>
    <row r="179" spans="21:21" x14ac:dyDescent="0.2">
      <c r="U179" s="91"/>
    </row>
    <row r="180" spans="21:21" x14ac:dyDescent="0.2">
      <c r="U180" s="91"/>
    </row>
    <row r="181" spans="21:21" x14ac:dyDescent="0.2">
      <c r="U181" s="91"/>
    </row>
    <row r="182" spans="21:21" x14ac:dyDescent="0.2">
      <c r="U182" s="91"/>
    </row>
    <row r="183" spans="21:21" x14ac:dyDescent="0.2">
      <c r="U183" s="91"/>
    </row>
    <row r="184" spans="21:21" x14ac:dyDescent="0.2">
      <c r="U184" s="91"/>
    </row>
    <row r="185" spans="21:21" x14ac:dyDescent="0.2">
      <c r="U185" s="91"/>
    </row>
    <row r="186" spans="21:21" x14ac:dyDescent="0.2">
      <c r="U186" s="91"/>
    </row>
    <row r="187" spans="21:21" x14ac:dyDescent="0.2">
      <c r="U187" s="91"/>
    </row>
    <row r="188" spans="21:21" x14ac:dyDescent="0.2">
      <c r="U188" s="91"/>
    </row>
    <row r="189" spans="21:21" x14ac:dyDescent="0.2">
      <c r="U189" s="91"/>
    </row>
    <row r="190" spans="21:21" x14ac:dyDescent="0.2">
      <c r="U190" s="91"/>
    </row>
    <row r="191" spans="21:21" x14ac:dyDescent="0.2">
      <c r="U191" s="91"/>
    </row>
    <row r="192" spans="21:21" x14ac:dyDescent="0.2">
      <c r="U192" s="91"/>
    </row>
    <row r="193" spans="21:21" x14ac:dyDescent="0.2">
      <c r="U193" s="91"/>
    </row>
    <row r="194" spans="21:21" x14ac:dyDescent="0.2">
      <c r="U194" s="91"/>
    </row>
    <row r="195" spans="21:21" x14ac:dyDescent="0.2">
      <c r="U195" s="91"/>
    </row>
    <row r="196" spans="21:21" x14ac:dyDescent="0.2">
      <c r="U196" s="91"/>
    </row>
    <row r="197" spans="21:21" x14ac:dyDescent="0.2">
      <c r="U197" s="91"/>
    </row>
    <row r="198" spans="21:21" x14ac:dyDescent="0.2">
      <c r="U198" s="91"/>
    </row>
    <row r="199" spans="21:21" x14ac:dyDescent="0.2">
      <c r="U199" s="91"/>
    </row>
    <row r="200" spans="21:21" x14ac:dyDescent="0.2">
      <c r="U200" s="91"/>
    </row>
    <row r="201" spans="21:21" x14ac:dyDescent="0.2">
      <c r="U201" s="91"/>
    </row>
    <row r="202" spans="21:21" x14ac:dyDescent="0.2">
      <c r="U202" s="91"/>
    </row>
    <row r="203" spans="21:21" x14ac:dyDescent="0.2">
      <c r="U203" s="91"/>
    </row>
    <row r="204" spans="21:21" x14ac:dyDescent="0.2">
      <c r="U204" s="91"/>
    </row>
    <row r="205" spans="21:21" x14ac:dyDescent="0.2">
      <c r="U205" s="91"/>
    </row>
    <row r="206" spans="21:21" x14ac:dyDescent="0.2">
      <c r="U206" s="91"/>
    </row>
    <row r="207" spans="21:21" x14ac:dyDescent="0.2">
      <c r="U207" s="91"/>
    </row>
    <row r="208" spans="21:21" x14ac:dyDescent="0.2">
      <c r="U208" s="91"/>
    </row>
    <row r="209" spans="21:21" x14ac:dyDescent="0.2">
      <c r="U209" s="91"/>
    </row>
    <row r="210" spans="21:21" x14ac:dyDescent="0.2">
      <c r="U210" s="91"/>
    </row>
    <row r="211" spans="21:21" x14ac:dyDescent="0.2">
      <c r="U211" s="91"/>
    </row>
    <row r="212" spans="21:21" x14ac:dyDescent="0.2">
      <c r="U212" s="91"/>
    </row>
    <row r="213" spans="21:21" x14ac:dyDescent="0.2">
      <c r="U213" s="91"/>
    </row>
    <row r="214" spans="21:21" x14ac:dyDescent="0.2">
      <c r="U214" s="91"/>
    </row>
    <row r="215" spans="21:21" x14ac:dyDescent="0.2">
      <c r="U215" s="91"/>
    </row>
    <row r="216" spans="21:21" x14ac:dyDescent="0.2">
      <c r="U216" s="91"/>
    </row>
    <row r="217" spans="21:21" x14ac:dyDescent="0.2">
      <c r="U217" s="91"/>
    </row>
    <row r="218" spans="21:21" x14ac:dyDescent="0.2">
      <c r="U218" s="91"/>
    </row>
    <row r="219" spans="21:21" x14ac:dyDescent="0.2">
      <c r="U219" s="91"/>
    </row>
    <row r="220" spans="21:21" x14ac:dyDescent="0.2">
      <c r="U220" s="91"/>
    </row>
    <row r="221" spans="21:21" x14ac:dyDescent="0.2">
      <c r="U221" s="91"/>
    </row>
    <row r="222" spans="21:21" x14ac:dyDescent="0.2">
      <c r="U222" s="91"/>
    </row>
    <row r="223" spans="21:21" x14ac:dyDescent="0.2">
      <c r="U223" s="91"/>
    </row>
    <row r="224" spans="21:21" x14ac:dyDescent="0.2">
      <c r="U224" s="91"/>
    </row>
    <row r="225" spans="21:21" x14ac:dyDescent="0.2">
      <c r="U225" s="91"/>
    </row>
    <row r="226" spans="21:21" x14ac:dyDescent="0.2">
      <c r="U226" s="91"/>
    </row>
    <row r="227" spans="21:21" x14ac:dyDescent="0.2">
      <c r="U227" s="91"/>
    </row>
    <row r="228" spans="21:21" x14ac:dyDescent="0.2">
      <c r="U228" s="91"/>
    </row>
    <row r="229" spans="21:21" x14ac:dyDescent="0.2">
      <c r="U229" s="91"/>
    </row>
    <row r="230" spans="21:21" x14ac:dyDescent="0.2">
      <c r="U230" s="91"/>
    </row>
    <row r="231" spans="21:21" x14ac:dyDescent="0.2">
      <c r="U231" s="91"/>
    </row>
    <row r="232" spans="21:21" x14ac:dyDescent="0.2">
      <c r="U232" s="91"/>
    </row>
    <row r="233" spans="21:21" x14ac:dyDescent="0.2">
      <c r="U233" s="91"/>
    </row>
    <row r="234" spans="21:21" x14ac:dyDescent="0.2">
      <c r="U234" s="91"/>
    </row>
    <row r="235" spans="21:21" x14ac:dyDescent="0.2">
      <c r="U235" s="91"/>
    </row>
    <row r="236" spans="21:21" x14ac:dyDescent="0.2">
      <c r="U236" s="91"/>
    </row>
    <row r="237" spans="21:21" x14ac:dyDescent="0.2">
      <c r="U237" s="91"/>
    </row>
    <row r="238" spans="21:21" x14ac:dyDescent="0.2">
      <c r="U238" s="91"/>
    </row>
    <row r="239" spans="21:21" x14ac:dyDescent="0.2">
      <c r="U239" s="91"/>
    </row>
    <row r="240" spans="21:21" x14ac:dyDescent="0.2">
      <c r="U240" s="91"/>
    </row>
    <row r="241" spans="21:21" x14ac:dyDescent="0.2">
      <c r="U241" s="91"/>
    </row>
    <row r="242" spans="21:21" x14ac:dyDescent="0.2">
      <c r="U242" s="91"/>
    </row>
    <row r="243" spans="21:21" x14ac:dyDescent="0.2">
      <c r="U243" s="91"/>
    </row>
    <row r="244" spans="21:21" x14ac:dyDescent="0.2">
      <c r="U244" s="91"/>
    </row>
    <row r="245" spans="21:21" x14ac:dyDescent="0.2">
      <c r="U245" s="91"/>
    </row>
    <row r="246" spans="21:21" x14ac:dyDescent="0.2">
      <c r="U246" s="91"/>
    </row>
    <row r="247" spans="21:21" x14ac:dyDescent="0.2">
      <c r="U247" s="91"/>
    </row>
    <row r="248" spans="21:21" x14ac:dyDescent="0.2">
      <c r="U248" s="91"/>
    </row>
    <row r="249" spans="21:21" x14ac:dyDescent="0.2">
      <c r="U249" s="91"/>
    </row>
    <row r="250" spans="21:21" x14ac:dyDescent="0.2">
      <c r="U250" s="91"/>
    </row>
    <row r="251" spans="21:21" x14ac:dyDescent="0.2">
      <c r="U251" s="91"/>
    </row>
    <row r="252" spans="21:21" x14ac:dyDescent="0.2">
      <c r="U252" s="91"/>
    </row>
    <row r="253" spans="21:21" x14ac:dyDescent="0.2">
      <c r="U253" s="91"/>
    </row>
    <row r="254" spans="21:21" x14ac:dyDescent="0.2">
      <c r="U254" s="91"/>
    </row>
    <row r="255" spans="21:21" x14ac:dyDescent="0.2">
      <c r="U255" s="91"/>
    </row>
    <row r="256" spans="21:21" x14ac:dyDescent="0.2">
      <c r="U256" s="91"/>
    </row>
    <row r="257" spans="21:21" x14ac:dyDescent="0.2">
      <c r="U257" s="91"/>
    </row>
    <row r="258" spans="21:21" x14ac:dyDescent="0.2">
      <c r="U258" s="91"/>
    </row>
    <row r="259" spans="21:21" x14ac:dyDescent="0.2">
      <c r="U259" s="91"/>
    </row>
    <row r="260" spans="21:21" x14ac:dyDescent="0.2">
      <c r="U260" s="91"/>
    </row>
    <row r="261" spans="21:21" x14ac:dyDescent="0.2">
      <c r="U261" s="91"/>
    </row>
    <row r="262" spans="21:21" x14ac:dyDescent="0.2">
      <c r="U262" s="91"/>
    </row>
    <row r="263" spans="21:21" x14ac:dyDescent="0.2">
      <c r="U263" s="91"/>
    </row>
    <row r="264" spans="21:21" x14ac:dyDescent="0.2">
      <c r="U264" s="91"/>
    </row>
    <row r="265" spans="21:21" x14ac:dyDescent="0.2">
      <c r="U265" s="91"/>
    </row>
    <row r="266" spans="21:21" x14ac:dyDescent="0.2">
      <c r="U266" s="91"/>
    </row>
    <row r="267" spans="21:21" x14ac:dyDescent="0.2">
      <c r="U267" s="91"/>
    </row>
    <row r="268" spans="21:21" x14ac:dyDescent="0.2">
      <c r="U268" s="91"/>
    </row>
    <row r="269" spans="21:21" x14ac:dyDescent="0.2">
      <c r="U269" s="91"/>
    </row>
    <row r="270" spans="21:21" x14ac:dyDescent="0.2">
      <c r="U270" s="91"/>
    </row>
    <row r="271" spans="21:21" x14ac:dyDescent="0.2">
      <c r="U271" s="91"/>
    </row>
    <row r="272" spans="21:21" x14ac:dyDescent="0.2">
      <c r="U272" s="91"/>
    </row>
    <row r="273" spans="21:21" x14ac:dyDescent="0.2">
      <c r="U273" s="91"/>
    </row>
    <row r="274" spans="21:21" x14ac:dyDescent="0.2">
      <c r="U274" s="91"/>
    </row>
    <row r="275" spans="21:21" x14ac:dyDescent="0.2">
      <c r="U275" s="91"/>
    </row>
    <row r="276" spans="21:21" x14ac:dyDescent="0.2">
      <c r="U276" s="91"/>
    </row>
    <row r="277" spans="21:21" x14ac:dyDescent="0.2">
      <c r="U277" s="91"/>
    </row>
    <row r="278" spans="21:21" x14ac:dyDescent="0.2">
      <c r="U278" s="91"/>
    </row>
    <row r="279" spans="21:21" x14ac:dyDescent="0.2">
      <c r="U279" s="91"/>
    </row>
    <row r="280" spans="21:21" x14ac:dyDescent="0.2">
      <c r="U280" s="91"/>
    </row>
    <row r="281" spans="21:21" x14ac:dyDescent="0.2">
      <c r="U281" s="91"/>
    </row>
    <row r="282" spans="21:21" x14ac:dyDescent="0.2">
      <c r="U282" s="91"/>
    </row>
    <row r="283" spans="21:21" x14ac:dyDescent="0.2">
      <c r="U283" s="91"/>
    </row>
    <row r="284" spans="21:21" x14ac:dyDescent="0.2">
      <c r="U284" s="91"/>
    </row>
    <row r="285" spans="21:21" x14ac:dyDescent="0.2">
      <c r="U285" s="91"/>
    </row>
    <row r="286" spans="21:21" x14ac:dyDescent="0.2">
      <c r="U286" s="91"/>
    </row>
    <row r="287" spans="21:21" x14ac:dyDescent="0.2">
      <c r="U287" s="91"/>
    </row>
    <row r="288" spans="21:21" x14ac:dyDescent="0.2">
      <c r="U288" s="91"/>
    </row>
    <row r="289" spans="21:21" x14ac:dyDescent="0.2">
      <c r="U289" s="91"/>
    </row>
    <row r="290" spans="21:21" x14ac:dyDescent="0.2">
      <c r="U290" s="91"/>
    </row>
    <row r="291" spans="21:21" x14ac:dyDescent="0.2">
      <c r="U291" s="91"/>
    </row>
    <row r="292" spans="21:21" x14ac:dyDescent="0.2">
      <c r="U292" s="91"/>
    </row>
    <row r="293" spans="21:21" x14ac:dyDescent="0.2">
      <c r="U293" s="91"/>
    </row>
    <row r="294" spans="21:21" x14ac:dyDescent="0.2">
      <c r="U294" s="91"/>
    </row>
    <row r="295" spans="21:21" x14ac:dyDescent="0.2">
      <c r="U295" s="91"/>
    </row>
    <row r="296" spans="21:21" x14ac:dyDescent="0.2">
      <c r="U296" s="91"/>
    </row>
    <row r="297" spans="21:21" x14ac:dyDescent="0.2">
      <c r="U297" s="91"/>
    </row>
    <row r="298" spans="21:21" x14ac:dyDescent="0.2">
      <c r="U298" s="91"/>
    </row>
    <row r="299" spans="21:21" x14ac:dyDescent="0.2">
      <c r="U299" s="91"/>
    </row>
    <row r="300" spans="21:21" x14ac:dyDescent="0.2">
      <c r="U300" s="91"/>
    </row>
    <row r="301" spans="21:21" x14ac:dyDescent="0.2">
      <c r="U301" s="91"/>
    </row>
    <row r="302" spans="21:21" x14ac:dyDescent="0.2">
      <c r="U302" s="91"/>
    </row>
    <row r="303" spans="21:21" x14ac:dyDescent="0.2">
      <c r="U303" s="91"/>
    </row>
    <row r="304" spans="21:21" x14ac:dyDescent="0.2">
      <c r="U304" s="91"/>
    </row>
    <row r="305" spans="21:21" x14ac:dyDescent="0.2">
      <c r="U305" s="91"/>
    </row>
    <row r="306" spans="21:21" x14ac:dyDescent="0.2">
      <c r="U306" s="91"/>
    </row>
    <row r="307" spans="21:21" x14ac:dyDescent="0.2">
      <c r="U307" s="91"/>
    </row>
    <row r="308" spans="21:21" x14ac:dyDescent="0.2">
      <c r="U308" s="91"/>
    </row>
    <row r="309" spans="21:21" x14ac:dyDescent="0.2">
      <c r="U309" s="91"/>
    </row>
    <row r="310" spans="21:21" x14ac:dyDescent="0.2">
      <c r="U310" s="91"/>
    </row>
    <row r="311" spans="21:21" x14ac:dyDescent="0.2">
      <c r="U311" s="91"/>
    </row>
    <row r="312" spans="21:21" x14ac:dyDescent="0.2">
      <c r="U312" s="91"/>
    </row>
    <row r="313" spans="21:21" x14ac:dyDescent="0.2">
      <c r="U313" s="91"/>
    </row>
    <row r="314" spans="21:21" x14ac:dyDescent="0.2">
      <c r="U314" s="91"/>
    </row>
    <row r="315" spans="21:21" x14ac:dyDescent="0.2">
      <c r="U315" s="91"/>
    </row>
    <row r="316" spans="21:21" x14ac:dyDescent="0.2">
      <c r="U316" s="91"/>
    </row>
    <row r="317" spans="21:21" x14ac:dyDescent="0.2">
      <c r="U317" s="91"/>
    </row>
    <row r="318" spans="21:21" x14ac:dyDescent="0.2">
      <c r="U318" s="91"/>
    </row>
    <row r="319" spans="21:21" x14ac:dyDescent="0.2">
      <c r="U319" s="91"/>
    </row>
    <row r="320" spans="21:21" x14ac:dyDescent="0.2">
      <c r="U320" s="91"/>
    </row>
    <row r="321" spans="21:21" x14ac:dyDescent="0.2">
      <c r="U321" s="91"/>
    </row>
    <row r="322" spans="21:21" x14ac:dyDescent="0.2">
      <c r="U322" s="91"/>
    </row>
    <row r="323" spans="21:21" x14ac:dyDescent="0.2">
      <c r="U323" s="91"/>
    </row>
    <row r="324" spans="21:21" x14ac:dyDescent="0.2">
      <c r="U324" s="91"/>
    </row>
    <row r="325" spans="21:21" x14ac:dyDescent="0.2">
      <c r="U325" s="91"/>
    </row>
    <row r="326" spans="21:21" x14ac:dyDescent="0.2">
      <c r="U326" s="91"/>
    </row>
    <row r="327" spans="21:21" x14ac:dyDescent="0.2">
      <c r="U327" s="91"/>
    </row>
    <row r="328" spans="21:21" x14ac:dyDescent="0.2">
      <c r="U328" s="91"/>
    </row>
    <row r="329" spans="21:21" x14ac:dyDescent="0.2">
      <c r="U329" s="91"/>
    </row>
    <row r="330" spans="21:21" x14ac:dyDescent="0.2">
      <c r="U330" s="91"/>
    </row>
    <row r="331" spans="21:21" x14ac:dyDescent="0.2">
      <c r="U331" s="91"/>
    </row>
    <row r="332" spans="21:21" x14ac:dyDescent="0.2">
      <c r="U332" s="91"/>
    </row>
    <row r="333" spans="21:21" x14ac:dyDescent="0.2">
      <c r="U333" s="91"/>
    </row>
    <row r="334" spans="21:21" x14ac:dyDescent="0.2">
      <c r="U334" s="91"/>
    </row>
    <row r="335" spans="21:21" x14ac:dyDescent="0.2">
      <c r="U335" s="91"/>
    </row>
    <row r="336" spans="21:21" x14ac:dyDescent="0.2">
      <c r="U336" s="91"/>
    </row>
    <row r="337" spans="21:21" x14ac:dyDescent="0.2">
      <c r="U337" s="91"/>
    </row>
    <row r="338" spans="21:21" x14ac:dyDescent="0.2">
      <c r="U338" s="91"/>
    </row>
  </sheetData>
  <mergeCells count="33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34:I34"/>
    <mergeCell ref="C50:D50"/>
    <mergeCell ref="H50:I50"/>
    <mergeCell ref="D45:I45"/>
    <mergeCell ref="D46:I46"/>
    <mergeCell ref="C47:D47"/>
    <mergeCell ref="H47:I47"/>
    <mergeCell ref="C48:D48"/>
    <mergeCell ref="H48:I48"/>
    <mergeCell ref="C49:E49"/>
    <mergeCell ref="H49:I49"/>
    <mergeCell ref="D37:I37"/>
    <mergeCell ref="D38:I38"/>
    <mergeCell ref="D39:I39"/>
    <mergeCell ref="D40:I40"/>
    <mergeCell ref="D41:I41"/>
    <mergeCell ref="J54:P54"/>
    <mergeCell ref="D42:I42"/>
    <mergeCell ref="C51:D51"/>
    <mergeCell ref="H51:I51"/>
    <mergeCell ref="C52:D52"/>
    <mergeCell ref="J53:P53"/>
    <mergeCell ref="D43:I43"/>
    <mergeCell ref="D44:I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W54"/>
  <sheetViews>
    <sheetView topLeftCell="A36" zoomScaleNormal="100" workbookViewId="0">
      <selection activeCell="W26" sqref="W26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8" width="7.6640625" customWidth="1"/>
    <col min="9" max="9" width="4.1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8" width="8.33203125" customWidth="1"/>
    <col min="19" max="19" width="10.1640625" customWidth="1"/>
  </cols>
  <sheetData>
    <row r="2" spans="2:23" ht="16" x14ac:dyDescent="0.2">
      <c r="B2" s="66" t="s">
        <v>36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2"/>
      <c r="R2" s="2"/>
    </row>
    <row r="3" spans="2:23" x14ac:dyDescent="0.2">
      <c r="C3" s="67" t="s">
        <v>8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1"/>
      <c r="R3" s="1"/>
    </row>
    <row r="4" spans="2:23" x14ac:dyDescent="0.2">
      <c r="C4" t="s">
        <v>0</v>
      </c>
      <c r="D4" s="68" t="s">
        <v>147</v>
      </c>
      <c r="E4" s="68"/>
      <c r="F4" s="68"/>
      <c r="G4" s="68"/>
      <c r="I4" t="s">
        <v>1</v>
      </c>
      <c r="J4" s="64" t="s">
        <v>148</v>
      </c>
      <c r="K4" s="64"/>
      <c r="M4" t="s">
        <v>2</v>
      </c>
      <c r="N4" s="69">
        <v>45637</v>
      </c>
      <c r="O4" s="69"/>
    </row>
    <row r="5" spans="2:23" ht="6.75" customHeight="1" x14ac:dyDescent="0.2">
      <c r="D5" s="5"/>
      <c r="E5" s="5"/>
      <c r="F5" s="5"/>
      <c r="G5" s="5"/>
    </row>
    <row r="6" spans="2:23" x14ac:dyDescent="0.2">
      <c r="C6" t="s">
        <v>3</v>
      </c>
      <c r="D6" s="64" t="s">
        <v>104</v>
      </c>
      <c r="E6" s="64"/>
      <c r="F6" s="64"/>
      <c r="G6" s="64"/>
      <c r="I6" s="51" t="s">
        <v>21</v>
      </c>
      <c r="J6" s="51"/>
      <c r="K6" s="65" t="s">
        <v>29</v>
      </c>
      <c r="L6" s="65"/>
      <c r="M6" s="65"/>
      <c r="N6" s="65"/>
      <c r="O6" s="65"/>
      <c r="P6" s="65"/>
    </row>
    <row r="7" spans="2:23" ht="11.25" customHeight="1" x14ac:dyDescent="0.2">
      <c r="S7" s="46"/>
    </row>
    <row r="8" spans="2:23" x14ac:dyDescent="0.2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  <c r="S8" s="92"/>
      <c r="T8" s="48"/>
      <c r="U8" s="48"/>
      <c r="V8" s="90"/>
      <c r="W8" s="16"/>
    </row>
    <row r="9" spans="2:23" x14ac:dyDescent="0.2">
      <c r="B9" s="6">
        <v>1</v>
      </c>
      <c r="C9" t="s">
        <v>61</v>
      </c>
      <c r="D9" s="78" t="s">
        <v>62</v>
      </c>
      <c r="E9" s="79"/>
      <c r="F9" s="79"/>
      <c r="G9" s="79"/>
      <c r="H9" s="79"/>
      <c r="I9" s="80"/>
      <c r="J9" s="3">
        <v>81</v>
      </c>
      <c r="K9" s="4">
        <v>0</v>
      </c>
      <c r="L9" s="4">
        <v>80</v>
      </c>
      <c r="M9" s="4">
        <v>97</v>
      </c>
      <c r="N9" s="4">
        <v>0</v>
      </c>
      <c r="O9" s="4">
        <v>0</v>
      </c>
      <c r="P9" s="4">
        <v>0</v>
      </c>
      <c r="Q9" s="10">
        <f>SUM(J9:P9)/4</f>
        <v>64.5</v>
      </c>
      <c r="R9" s="16"/>
      <c r="S9" s="48"/>
      <c r="T9" s="48"/>
      <c r="U9" s="48"/>
      <c r="V9" s="1"/>
      <c r="W9" s="1"/>
    </row>
    <row r="10" spans="2:23" x14ac:dyDescent="0.2">
      <c r="B10" s="6">
        <f>B9+1</f>
        <v>2</v>
      </c>
      <c r="C10" t="s">
        <v>63</v>
      </c>
      <c r="D10" s="70" t="s">
        <v>64</v>
      </c>
      <c r="E10" s="71"/>
      <c r="F10" s="71"/>
      <c r="G10" s="71"/>
      <c r="H10" s="71"/>
      <c r="I10" s="72"/>
      <c r="J10" s="3">
        <v>84</v>
      </c>
      <c r="K10" s="4">
        <v>75</v>
      </c>
      <c r="L10" s="4">
        <v>87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33" si="0">SUM(J10:P10)/4</f>
        <v>86.5</v>
      </c>
      <c r="R10" s="16"/>
      <c r="S10" s="48"/>
      <c r="T10" s="48"/>
      <c r="U10" s="48"/>
      <c r="V10" s="1"/>
      <c r="W10" s="1"/>
    </row>
    <row r="11" spans="2:23" x14ac:dyDescent="0.2">
      <c r="B11" s="6">
        <f t="shared" ref="B11:B46" si="1">B10+1</f>
        <v>3</v>
      </c>
      <c r="C11" t="s">
        <v>65</v>
      </c>
      <c r="D11" s="70" t="s">
        <v>66</v>
      </c>
      <c r="E11" s="71"/>
      <c r="F11" s="71"/>
      <c r="G11" s="71"/>
      <c r="H11" s="71"/>
      <c r="I11" s="72"/>
      <c r="J11" s="3">
        <v>79</v>
      </c>
      <c r="K11" s="4">
        <v>88</v>
      </c>
      <c r="L11" s="4">
        <v>96</v>
      </c>
      <c r="M11" s="4">
        <v>98</v>
      </c>
      <c r="N11" s="4">
        <v>0</v>
      </c>
      <c r="O11" s="4">
        <v>0</v>
      </c>
      <c r="P11" s="4">
        <v>0</v>
      </c>
      <c r="Q11" s="10">
        <f t="shared" si="0"/>
        <v>90.25</v>
      </c>
      <c r="R11" s="16"/>
      <c r="S11" s="48"/>
      <c r="T11" s="48"/>
      <c r="U11" s="48"/>
      <c r="V11" s="1"/>
      <c r="W11" s="1"/>
    </row>
    <row r="12" spans="2:23" x14ac:dyDescent="0.2">
      <c r="B12" s="6">
        <f t="shared" si="1"/>
        <v>4</v>
      </c>
      <c r="C12" t="s">
        <v>67</v>
      </c>
      <c r="D12" s="70" t="s">
        <v>68</v>
      </c>
      <c r="E12" s="71"/>
      <c r="F12" s="71"/>
      <c r="G12" s="71"/>
      <c r="H12" s="71"/>
      <c r="I12" s="72"/>
      <c r="J12" s="3">
        <v>75</v>
      </c>
      <c r="K12" s="4">
        <v>87</v>
      </c>
      <c r="L12" s="4">
        <v>88</v>
      </c>
      <c r="M12" s="4">
        <v>91</v>
      </c>
      <c r="N12" s="4">
        <v>0</v>
      </c>
      <c r="O12" s="4">
        <v>0</v>
      </c>
      <c r="P12" s="4">
        <v>0</v>
      </c>
      <c r="Q12" s="10">
        <f t="shared" si="0"/>
        <v>85.25</v>
      </c>
      <c r="R12" s="16"/>
      <c r="S12" s="48"/>
      <c r="T12" s="48"/>
      <c r="U12" s="48"/>
      <c r="V12" s="1"/>
      <c r="W12" s="1"/>
    </row>
    <row r="13" spans="2:23" x14ac:dyDescent="0.2">
      <c r="B13" s="6">
        <f t="shared" si="1"/>
        <v>5</v>
      </c>
      <c r="C13" t="s">
        <v>69</v>
      </c>
      <c r="D13" s="70" t="s">
        <v>70</v>
      </c>
      <c r="E13" s="71"/>
      <c r="F13" s="71"/>
      <c r="G13" s="71"/>
      <c r="H13" s="71"/>
      <c r="I13" s="72"/>
      <c r="J13" s="3">
        <v>87</v>
      </c>
      <c r="K13" s="4">
        <v>83</v>
      </c>
      <c r="L13" s="4">
        <v>88</v>
      </c>
      <c r="M13" s="4">
        <v>91</v>
      </c>
      <c r="N13" s="4">
        <v>0</v>
      </c>
      <c r="O13" s="4">
        <v>0</v>
      </c>
      <c r="P13" s="4">
        <v>0</v>
      </c>
      <c r="Q13" s="10">
        <f t="shared" si="0"/>
        <v>87.25</v>
      </c>
      <c r="R13" s="16"/>
      <c r="S13" s="48"/>
      <c r="T13" s="48"/>
      <c r="U13" s="48"/>
      <c r="V13" s="1"/>
      <c r="W13" s="1"/>
    </row>
    <row r="14" spans="2:23" x14ac:dyDescent="0.2">
      <c r="B14" s="6">
        <f t="shared" si="1"/>
        <v>6</v>
      </c>
      <c r="C14" t="s">
        <v>71</v>
      </c>
      <c r="D14" s="70" t="s">
        <v>72</v>
      </c>
      <c r="E14" s="71"/>
      <c r="F14" s="71"/>
      <c r="G14" s="71"/>
      <c r="H14" s="71"/>
      <c r="I14" s="72"/>
      <c r="J14" s="3">
        <v>85</v>
      </c>
      <c r="K14" s="4">
        <v>85</v>
      </c>
      <c r="L14" s="4">
        <v>96</v>
      </c>
      <c r="M14" s="4">
        <v>98</v>
      </c>
      <c r="N14" s="4">
        <v>0</v>
      </c>
      <c r="O14" s="4">
        <v>0</v>
      </c>
      <c r="P14" s="4">
        <v>0</v>
      </c>
      <c r="Q14" s="10">
        <f t="shared" si="0"/>
        <v>91</v>
      </c>
      <c r="R14" s="16"/>
      <c r="S14" s="48"/>
      <c r="T14" s="48"/>
      <c r="U14" s="48"/>
      <c r="V14" s="1"/>
      <c r="W14" s="1"/>
    </row>
    <row r="15" spans="2:23" x14ac:dyDescent="0.2">
      <c r="B15" s="6">
        <f t="shared" si="1"/>
        <v>7</v>
      </c>
      <c r="C15" t="s">
        <v>149</v>
      </c>
      <c r="D15" s="70" t="s">
        <v>73</v>
      </c>
      <c r="E15" s="71"/>
      <c r="F15" s="71"/>
      <c r="G15" s="71"/>
      <c r="H15" s="71"/>
      <c r="I15" s="72"/>
      <c r="J15" s="3">
        <v>81</v>
      </c>
      <c r="K15" s="4">
        <v>70</v>
      </c>
      <c r="L15" s="4">
        <v>85</v>
      </c>
      <c r="M15" s="4">
        <v>98</v>
      </c>
      <c r="N15" s="4">
        <v>0</v>
      </c>
      <c r="O15" s="4">
        <v>0</v>
      </c>
      <c r="P15" s="4">
        <v>0</v>
      </c>
      <c r="Q15" s="10">
        <f t="shared" si="0"/>
        <v>83.5</v>
      </c>
      <c r="R15" s="16"/>
      <c r="S15" s="48"/>
      <c r="T15" s="48"/>
      <c r="U15" s="48"/>
      <c r="V15" s="1"/>
      <c r="W15" s="1"/>
    </row>
    <row r="16" spans="2:23" x14ac:dyDescent="0.2">
      <c r="B16" s="6">
        <v>8</v>
      </c>
      <c r="C16" t="s">
        <v>74</v>
      </c>
      <c r="D16" s="70" t="s">
        <v>75</v>
      </c>
      <c r="E16" s="71"/>
      <c r="F16" s="71"/>
      <c r="G16" s="71"/>
      <c r="H16" s="71"/>
      <c r="I16" s="72"/>
      <c r="J16" s="3">
        <v>83</v>
      </c>
      <c r="K16" s="4">
        <v>84</v>
      </c>
      <c r="L16" s="4">
        <v>86</v>
      </c>
      <c r="M16" s="4">
        <v>91</v>
      </c>
      <c r="N16" s="4">
        <v>0</v>
      </c>
      <c r="O16" s="4">
        <v>0</v>
      </c>
      <c r="P16" s="4">
        <v>0</v>
      </c>
      <c r="Q16" s="10">
        <f t="shared" si="0"/>
        <v>86</v>
      </c>
      <c r="R16" s="16"/>
      <c r="S16" s="48"/>
      <c r="T16" s="48"/>
      <c r="U16" s="48"/>
      <c r="V16" s="1"/>
      <c r="W16" s="1"/>
    </row>
    <row r="17" spans="2:23" x14ac:dyDescent="0.2">
      <c r="B17" s="6">
        <v>9</v>
      </c>
      <c r="C17" t="s">
        <v>76</v>
      </c>
      <c r="D17" s="70" t="s">
        <v>77</v>
      </c>
      <c r="E17" s="71"/>
      <c r="F17" s="71"/>
      <c r="G17" s="71"/>
      <c r="H17" s="71"/>
      <c r="I17" s="72"/>
      <c r="J17" s="3">
        <v>78</v>
      </c>
      <c r="K17" s="4">
        <v>91</v>
      </c>
      <c r="L17" s="4">
        <v>90</v>
      </c>
      <c r="M17" s="4">
        <v>98</v>
      </c>
      <c r="N17" s="4">
        <v>0</v>
      </c>
      <c r="O17" s="4">
        <v>0</v>
      </c>
      <c r="P17" s="4">
        <v>0</v>
      </c>
      <c r="Q17" s="10">
        <f t="shared" si="0"/>
        <v>89.25</v>
      </c>
      <c r="R17" s="16"/>
      <c r="S17" s="48"/>
      <c r="T17" s="48"/>
      <c r="U17" s="48"/>
      <c r="V17" s="1"/>
      <c r="W17" s="1"/>
    </row>
    <row r="18" spans="2:23" x14ac:dyDescent="0.2">
      <c r="B18" s="6">
        <v>10</v>
      </c>
      <c r="C18" t="s">
        <v>78</v>
      </c>
      <c r="D18" s="70" t="s">
        <v>79</v>
      </c>
      <c r="E18" s="71"/>
      <c r="F18" s="71"/>
      <c r="G18" s="71"/>
      <c r="H18" s="71"/>
      <c r="I18" s="72"/>
      <c r="J18" s="3">
        <v>76</v>
      </c>
      <c r="K18" s="4">
        <v>75</v>
      </c>
      <c r="L18" s="4">
        <v>82</v>
      </c>
      <c r="M18" s="4">
        <v>97</v>
      </c>
      <c r="N18" s="4">
        <v>0</v>
      </c>
      <c r="O18" s="4">
        <v>0</v>
      </c>
      <c r="P18" s="4">
        <v>0</v>
      </c>
      <c r="Q18" s="10">
        <f t="shared" si="0"/>
        <v>82.5</v>
      </c>
      <c r="R18" s="16"/>
      <c r="S18" s="48"/>
      <c r="T18" s="48"/>
      <c r="U18" s="48"/>
      <c r="V18" s="1"/>
      <c r="W18" s="1"/>
    </row>
    <row r="19" spans="2:23" x14ac:dyDescent="0.2">
      <c r="B19" s="6">
        <v>11</v>
      </c>
      <c r="C19" t="s">
        <v>80</v>
      </c>
      <c r="D19" s="70" t="s">
        <v>81</v>
      </c>
      <c r="E19" s="71"/>
      <c r="F19" s="71"/>
      <c r="G19" s="71"/>
      <c r="H19" s="71"/>
      <c r="I19" s="72"/>
      <c r="J19" s="3">
        <v>70</v>
      </c>
      <c r="K19" s="4">
        <v>75</v>
      </c>
      <c r="L19" s="4">
        <v>88</v>
      </c>
      <c r="M19" s="4">
        <v>91</v>
      </c>
      <c r="N19" s="4">
        <v>0</v>
      </c>
      <c r="O19" s="4">
        <v>0</v>
      </c>
      <c r="P19" s="4">
        <v>0</v>
      </c>
      <c r="Q19" s="10">
        <f t="shared" si="0"/>
        <v>81</v>
      </c>
      <c r="R19" s="16"/>
      <c r="S19" s="48"/>
      <c r="T19" s="48"/>
      <c r="U19" s="48"/>
      <c r="V19" s="1"/>
      <c r="W19" s="1"/>
    </row>
    <row r="20" spans="2:23" x14ac:dyDescent="0.2">
      <c r="B20" s="6">
        <f t="shared" si="1"/>
        <v>12</v>
      </c>
      <c r="C20" t="s">
        <v>23</v>
      </c>
      <c r="D20" s="70" t="s">
        <v>26</v>
      </c>
      <c r="E20" s="71"/>
      <c r="F20" s="71"/>
      <c r="G20" s="71"/>
      <c r="H20" s="71"/>
      <c r="I20" s="72"/>
      <c r="J20" s="3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  <c r="S20" s="48"/>
      <c r="T20" s="48"/>
      <c r="U20" s="48"/>
      <c r="V20" s="1"/>
      <c r="W20" s="1"/>
    </row>
    <row r="21" spans="2:23" x14ac:dyDescent="0.2">
      <c r="B21" s="6">
        <f t="shared" si="1"/>
        <v>13</v>
      </c>
      <c r="C21" t="s">
        <v>82</v>
      </c>
      <c r="D21" s="70" t="s">
        <v>152</v>
      </c>
      <c r="E21" s="71"/>
      <c r="F21" s="71"/>
      <c r="G21" s="71"/>
      <c r="H21" s="71"/>
      <c r="I21" s="72"/>
      <c r="J21" s="3">
        <v>81</v>
      </c>
      <c r="K21" s="4">
        <v>70</v>
      </c>
      <c r="L21" s="4">
        <v>89</v>
      </c>
      <c r="M21" s="4">
        <v>97</v>
      </c>
      <c r="N21" s="4">
        <v>0</v>
      </c>
      <c r="O21" s="4">
        <v>0</v>
      </c>
      <c r="P21" s="4">
        <v>0</v>
      </c>
      <c r="Q21" s="10">
        <f t="shared" si="0"/>
        <v>84.25</v>
      </c>
      <c r="R21" s="16"/>
      <c r="S21" s="48"/>
      <c r="T21" s="48"/>
      <c r="U21" s="48"/>
      <c r="V21" s="1"/>
      <c r="W21" s="1"/>
    </row>
    <row r="22" spans="2:23" x14ac:dyDescent="0.2">
      <c r="B22" s="6">
        <f t="shared" si="1"/>
        <v>14</v>
      </c>
      <c r="C22" t="s">
        <v>83</v>
      </c>
      <c r="D22" s="70" t="s">
        <v>84</v>
      </c>
      <c r="E22" s="71"/>
      <c r="F22" s="71"/>
      <c r="G22" s="71"/>
      <c r="H22" s="71"/>
      <c r="I22" s="72"/>
      <c r="J22" s="3">
        <v>82</v>
      </c>
      <c r="K22" s="4">
        <v>82</v>
      </c>
      <c r="L22" s="4">
        <v>92</v>
      </c>
      <c r="M22" s="4">
        <v>98</v>
      </c>
      <c r="N22" s="4">
        <v>0</v>
      </c>
      <c r="O22" s="4">
        <v>0</v>
      </c>
      <c r="P22" s="4">
        <v>0</v>
      </c>
      <c r="Q22" s="10">
        <f t="shared" si="0"/>
        <v>88.5</v>
      </c>
      <c r="R22" s="16"/>
      <c r="S22" s="48"/>
      <c r="T22" s="48"/>
      <c r="U22" s="48"/>
      <c r="V22" s="1"/>
      <c r="W22" s="1"/>
    </row>
    <row r="23" spans="2:23" x14ac:dyDescent="0.2">
      <c r="B23" s="6">
        <f t="shared" si="1"/>
        <v>15</v>
      </c>
      <c r="C23" t="s">
        <v>85</v>
      </c>
      <c r="D23" s="70" t="s">
        <v>153</v>
      </c>
      <c r="E23" s="71"/>
      <c r="F23" s="71"/>
      <c r="G23" s="71"/>
      <c r="H23" s="71"/>
      <c r="I23" s="72"/>
      <c r="J23" s="3">
        <v>82</v>
      </c>
      <c r="K23" s="4">
        <v>87</v>
      </c>
      <c r="L23" s="4">
        <v>76</v>
      </c>
      <c r="M23" s="4">
        <v>97</v>
      </c>
      <c r="N23" s="4">
        <v>0</v>
      </c>
      <c r="O23" s="4">
        <v>0</v>
      </c>
      <c r="P23" s="4">
        <v>0</v>
      </c>
      <c r="Q23" s="10">
        <f t="shared" si="0"/>
        <v>85.5</v>
      </c>
      <c r="R23" s="16"/>
      <c r="S23" s="48"/>
      <c r="T23" s="48"/>
      <c r="U23" s="48"/>
      <c r="V23" s="1"/>
      <c r="W23" s="1"/>
    </row>
    <row r="24" spans="2:23" x14ac:dyDescent="0.2">
      <c r="B24" s="6">
        <f t="shared" si="1"/>
        <v>16</v>
      </c>
      <c r="C24" t="s">
        <v>86</v>
      </c>
      <c r="D24" s="70" t="s">
        <v>87</v>
      </c>
      <c r="E24" s="71"/>
      <c r="F24" s="71"/>
      <c r="G24" s="71"/>
      <c r="H24" s="71"/>
      <c r="I24" s="72"/>
      <c r="J24" s="3">
        <v>91</v>
      </c>
      <c r="K24" s="4">
        <v>83</v>
      </c>
      <c r="L24" s="4">
        <v>92</v>
      </c>
      <c r="M24" s="4">
        <v>97</v>
      </c>
      <c r="N24" s="4">
        <v>0</v>
      </c>
      <c r="O24" s="4">
        <v>0</v>
      </c>
      <c r="P24" s="4">
        <v>0</v>
      </c>
      <c r="Q24" s="10">
        <f t="shared" si="0"/>
        <v>90.75</v>
      </c>
      <c r="R24" s="16"/>
      <c r="S24" s="48"/>
      <c r="T24" s="48"/>
      <c r="U24" s="48"/>
      <c r="V24" s="1"/>
      <c r="W24" s="1"/>
    </row>
    <row r="25" spans="2:23" x14ac:dyDescent="0.2">
      <c r="B25" s="6">
        <f t="shared" si="1"/>
        <v>17</v>
      </c>
      <c r="C25" t="s">
        <v>150</v>
      </c>
      <c r="D25" s="70" t="s">
        <v>154</v>
      </c>
      <c r="E25" s="71"/>
      <c r="F25" s="71"/>
      <c r="G25" s="71"/>
      <c r="H25" s="71"/>
      <c r="I25" s="72"/>
      <c r="J25" s="3">
        <v>70</v>
      </c>
      <c r="K25" s="4">
        <v>0</v>
      </c>
      <c r="L25" s="4">
        <v>70</v>
      </c>
      <c r="M25" s="4">
        <v>71</v>
      </c>
      <c r="N25" s="4">
        <v>0</v>
      </c>
      <c r="O25" s="4">
        <v>0</v>
      </c>
      <c r="P25" s="4">
        <v>0</v>
      </c>
      <c r="Q25" s="10">
        <f t="shared" si="0"/>
        <v>52.75</v>
      </c>
      <c r="R25" s="16"/>
      <c r="S25" s="48"/>
      <c r="T25" s="48"/>
      <c r="U25" s="48"/>
      <c r="V25" s="1"/>
      <c r="W25" s="1"/>
    </row>
    <row r="26" spans="2:23" x14ac:dyDescent="0.2">
      <c r="B26" s="6">
        <f t="shared" si="1"/>
        <v>18</v>
      </c>
      <c r="C26" t="s">
        <v>151</v>
      </c>
      <c r="D26" s="70" t="s">
        <v>155</v>
      </c>
      <c r="E26" s="71"/>
      <c r="F26" s="71"/>
      <c r="G26" s="71"/>
      <c r="H26" s="71"/>
      <c r="I26" s="72"/>
      <c r="J26" s="3">
        <v>0</v>
      </c>
      <c r="K26" s="4">
        <v>76</v>
      </c>
      <c r="L26" s="4">
        <v>82</v>
      </c>
      <c r="M26" s="4">
        <v>91</v>
      </c>
      <c r="N26" s="4">
        <v>0</v>
      </c>
      <c r="O26" s="4">
        <v>0</v>
      </c>
      <c r="P26" s="4">
        <v>0</v>
      </c>
      <c r="Q26" s="10">
        <f t="shared" si="0"/>
        <v>62.25</v>
      </c>
      <c r="R26" s="16"/>
      <c r="S26" s="48"/>
      <c r="T26" s="48"/>
      <c r="U26" s="48"/>
      <c r="V26" s="1"/>
      <c r="W26" s="1"/>
    </row>
    <row r="27" spans="2:23" x14ac:dyDescent="0.2">
      <c r="B27" s="6">
        <f t="shared" si="1"/>
        <v>19</v>
      </c>
      <c r="C27" t="s">
        <v>34</v>
      </c>
      <c r="D27" s="70" t="s">
        <v>35</v>
      </c>
      <c r="E27" s="71"/>
      <c r="F27" s="71"/>
      <c r="G27" s="71"/>
      <c r="H27" s="71"/>
      <c r="I27" s="72"/>
      <c r="J27" s="3">
        <v>0</v>
      </c>
      <c r="K27" s="4">
        <v>75</v>
      </c>
      <c r="L27" s="4">
        <v>84</v>
      </c>
      <c r="M27" s="4">
        <v>77</v>
      </c>
      <c r="N27" s="4">
        <v>0</v>
      </c>
      <c r="O27" s="4">
        <v>0</v>
      </c>
      <c r="P27" s="4">
        <v>0</v>
      </c>
      <c r="Q27" s="10">
        <f t="shared" si="0"/>
        <v>59</v>
      </c>
      <c r="S27" s="48"/>
      <c r="T27" s="48"/>
      <c r="U27" s="48"/>
      <c r="V27" s="1"/>
      <c r="W27" s="1"/>
    </row>
    <row r="28" spans="2:23" x14ac:dyDescent="0.2">
      <c r="B28" s="6">
        <f t="shared" si="1"/>
        <v>20</v>
      </c>
      <c r="C28" t="s">
        <v>88</v>
      </c>
      <c r="D28" s="70" t="s">
        <v>156</v>
      </c>
      <c r="E28" s="71"/>
      <c r="F28" s="71"/>
      <c r="G28" s="71"/>
      <c r="H28" s="71"/>
      <c r="I28" s="72"/>
      <c r="J28" s="3">
        <v>86</v>
      </c>
      <c r="K28" s="4">
        <v>80</v>
      </c>
      <c r="L28" s="4">
        <v>89</v>
      </c>
      <c r="M28" s="4">
        <v>98</v>
      </c>
      <c r="N28" s="4">
        <v>0</v>
      </c>
      <c r="O28" s="4">
        <v>0</v>
      </c>
      <c r="P28" s="4">
        <v>0</v>
      </c>
      <c r="Q28" s="10">
        <f t="shared" si="0"/>
        <v>88.25</v>
      </c>
      <c r="S28" s="48"/>
      <c r="T28" s="48"/>
      <c r="U28" s="48"/>
      <c r="V28" s="1"/>
      <c r="W28" s="1"/>
    </row>
    <row r="29" spans="2:23" x14ac:dyDescent="0.2">
      <c r="B29" s="6">
        <f t="shared" si="1"/>
        <v>21</v>
      </c>
      <c r="C29" t="s">
        <v>89</v>
      </c>
      <c r="D29" s="70" t="s">
        <v>90</v>
      </c>
      <c r="E29" s="71"/>
      <c r="F29" s="71"/>
      <c r="G29" s="71"/>
      <c r="H29" s="71"/>
      <c r="I29" s="72"/>
      <c r="J29" s="3">
        <v>83</v>
      </c>
      <c r="K29" s="4">
        <v>84</v>
      </c>
      <c r="L29" s="4">
        <v>96</v>
      </c>
      <c r="M29" s="4">
        <v>98</v>
      </c>
      <c r="N29" s="4">
        <v>0</v>
      </c>
      <c r="O29" s="4">
        <v>0</v>
      </c>
      <c r="P29" s="4">
        <v>0</v>
      </c>
      <c r="Q29" s="10">
        <f t="shared" si="0"/>
        <v>90.25</v>
      </c>
      <c r="S29" s="48"/>
      <c r="T29" s="48"/>
      <c r="U29" s="48"/>
      <c r="V29" s="1"/>
      <c r="W29" s="1"/>
    </row>
    <row r="30" spans="2:23" x14ac:dyDescent="0.2">
      <c r="B30" s="6">
        <f t="shared" si="1"/>
        <v>22</v>
      </c>
      <c r="C30" t="s">
        <v>91</v>
      </c>
      <c r="D30" s="70" t="s">
        <v>157</v>
      </c>
      <c r="E30" s="71"/>
      <c r="F30" s="71"/>
      <c r="G30" s="71"/>
      <c r="H30" s="71"/>
      <c r="I30" s="72"/>
      <c r="J30" s="3">
        <v>83</v>
      </c>
      <c r="K30" s="4">
        <v>75</v>
      </c>
      <c r="L30" s="4">
        <v>89</v>
      </c>
      <c r="M30" s="4">
        <v>98</v>
      </c>
      <c r="N30" s="4">
        <v>0</v>
      </c>
      <c r="O30" s="4">
        <v>0</v>
      </c>
      <c r="P30" s="4">
        <v>0</v>
      </c>
      <c r="Q30" s="10">
        <f t="shared" si="0"/>
        <v>86.25</v>
      </c>
      <c r="S30" s="48"/>
      <c r="T30" s="48"/>
      <c r="U30" s="48"/>
      <c r="V30" s="1"/>
      <c r="W30" s="1"/>
    </row>
    <row r="31" spans="2:23" x14ac:dyDescent="0.2">
      <c r="B31" s="6">
        <f t="shared" si="1"/>
        <v>23</v>
      </c>
      <c r="C31" t="s">
        <v>92</v>
      </c>
      <c r="D31" s="70" t="s">
        <v>93</v>
      </c>
      <c r="E31" s="71"/>
      <c r="F31" s="71"/>
      <c r="G31" s="71"/>
      <c r="H31" s="71"/>
      <c r="I31" s="72"/>
      <c r="J31" s="3">
        <v>70</v>
      </c>
      <c r="K31" s="4">
        <v>77</v>
      </c>
      <c r="L31" s="4">
        <v>87</v>
      </c>
      <c r="M31" s="4">
        <v>98</v>
      </c>
      <c r="N31" s="4">
        <v>0</v>
      </c>
      <c r="O31" s="4">
        <v>0</v>
      </c>
      <c r="P31" s="4">
        <v>0</v>
      </c>
      <c r="Q31" s="10">
        <f t="shared" si="0"/>
        <v>83</v>
      </c>
      <c r="S31" s="48"/>
      <c r="T31" s="48"/>
      <c r="U31" s="48"/>
      <c r="V31" s="1"/>
      <c r="W31" s="1"/>
    </row>
    <row r="32" spans="2:23" x14ac:dyDescent="0.2">
      <c r="B32" s="6">
        <f t="shared" si="1"/>
        <v>24</v>
      </c>
      <c r="C32" t="s">
        <v>124</v>
      </c>
      <c r="D32" s="70" t="s">
        <v>145</v>
      </c>
      <c r="E32" s="71"/>
      <c r="F32" s="71"/>
      <c r="G32" s="71"/>
      <c r="H32" s="71"/>
      <c r="I32" s="72"/>
      <c r="J32" s="3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  <c r="S32" s="48"/>
      <c r="T32" s="48"/>
      <c r="U32" s="48"/>
      <c r="V32" s="1"/>
      <c r="W32" s="1"/>
    </row>
    <row r="33" spans="2:23" x14ac:dyDescent="0.2">
      <c r="B33" s="6">
        <f t="shared" si="1"/>
        <v>25</v>
      </c>
      <c r="C33" t="s">
        <v>94</v>
      </c>
      <c r="D33" s="70" t="s">
        <v>95</v>
      </c>
      <c r="E33" s="71"/>
      <c r="F33" s="71"/>
      <c r="G33" s="71"/>
      <c r="H33" s="71"/>
      <c r="I33" s="72"/>
      <c r="J33" s="3">
        <v>85</v>
      </c>
      <c r="K33" s="4">
        <v>85</v>
      </c>
      <c r="L33" s="4">
        <v>92</v>
      </c>
      <c r="M33" s="4">
        <v>97</v>
      </c>
      <c r="N33" s="4">
        <v>0</v>
      </c>
      <c r="O33" s="4">
        <v>0</v>
      </c>
      <c r="P33" s="4">
        <v>0</v>
      </c>
      <c r="Q33" s="10">
        <f t="shared" si="0"/>
        <v>89.75</v>
      </c>
      <c r="S33" s="48"/>
      <c r="T33" s="48"/>
      <c r="U33" s="48"/>
      <c r="V33" s="1"/>
      <c r="W33" s="1"/>
    </row>
    <row r="34" spans="2:23" x14ac:dyDescent="0.2">
      <c r="B34" s="6">
        <f t="shared" si="1"/>
        <v>26</v>
      </c>
      <c r="C34" s="3"/>
      <c r="D34" s="73"/>
      <c r="E34" s="74"/>
      <c r="F34" s="74"/>
      <c r="G34" s="74"/>
      <c r="H34" s="74"/>
      <c r="I34" s="75"/>
      <c r="J34" s="4"/>
      <c r="K34" s="4"/>
      <c r="L34" s="4"/>
      <c r="M34" s="4"/>
      <c r="N34" s="4"/>
      <c r="O34" s="4"/>
      <c r="P34" s="4"/>
      <c r="Q34" s="21"/>
    </row>
    <row r="35" spans="2:23" x14ac:dyDescent="0.2">
      <c r="B35" s="6">
        <f t="shared" si="1"/>
        <v>27</v>
      </c>
      <c r="C35" s="30"/>
      <c r="D35" s="76"/>
      <c r="E35" s="53"/>
      <c r="F35" s="53"/>
      <c r="G35" s="53"/>
      <c r="H35" s="53"/>
      <c r="I35" s="77"/>
      <c r="J35" s="4"/>
      <c r="K35" s="4"/>
      <c r="L35" s="4"/>
      <c r="M35" s="4"/>
      <c r="N35" s="4"/>
      <c r="O35" s="4"/>
      <c r="P35" s="4"/>
      <c r="Q35" s="21"/>
    </row>
    <row r="36" spans="2:23" x14ac:dyDescent="0.2">
      <c r="B36" s="6">
        <f>B35+1</f>
        <v>28</v>
      </c>
      <c r="C36" s="6"/>
      <c r="D36" s="81"/>
      <c r="E36" s="81"/>
      <c r="F36" s="81"/>
      <c r="G36" s="81"/>
      <c r="H36" s="81"/>
      <c r="I36" s="81"/>
      <c r="J36" s="4"/>
      <c r="K36" s="4"/>
      <c r="L36" s="4"/>
      <c r="M36" s="4"/>
      <c r="N36" s="4"/>
      <c r="O36" s="4"/>
      <c r="P36" s="4"/>
      <c r="Q36" s="21"/>
    </row>
    <row r="37" spans="2:23" x14ac:dyDescent="0.2">
      <c r="B37" s="6">
        <f t="shared" si="1"/>
        <v>29</v>
      </c>
      <c r="C37" s="6"/>
      <c r="D37" s="49"/>
      <c r="E37" s="49"/>
      <c r="F37" s="49"/>
      <c r="G37" s="49"/>
      <c r="H37" s="49"/>
      <c r="I37" s="49"/>
      <c r="J37" s="4"/>
      <c r="K37" s="4"/>
      <c r="L37" s="4"/>
      <c r="M37" s="4"/>
      <c r="N37" s="4"/>
      <c r="O37" s="4"/>
      <c r="P37" s="4"/>
      <c r="Q37" s="21"/>
      <c r="R37" t="s">
        <v>208</v>
      </c>
    </row>
    <row r="38" spans="2:23" x14ac:dyDescent="0.2">
      <c r="B38" s="6">
        <f t="shared" si="1"/>
        <v>30</v>
      </c>
      <c r="C38" s="6"/>
      <c r="D38" s="49"/>
      <c r="E38" s="49"/>
      <c r="F38" s="49"/>
      <c r="G38" s="49"/>
      <c r="H38" s="49"/>
      <c r="I38" s="49"/>
      <c r="J38" s="4"/>
      <c r="K38" s="4"/>
      <c r="L38" s="4"/>
      <c r="M38" s="4"/>
      <c r="N38" s="4"/>
      <c r="O38" s="4"/>
      <c r="P38" s="4"/>
      <c r="Q38" s="21"/>
    </row>
    <row r="39" spans="2:23" x14ac:dyDescent="0.2">
      <c r="B39" s="6">
        <f t="shared" si="1"/>
        <v>31</v>
      </c>
      <c r="C39" s="6"/>
      <c r="D39" s="49"/>
      <c r="E39" s="49"/>
      <c r="F39" s="49"/>
      <c r="G39" s="49"/>
      <c r="H39" s="49"/>
      <c r="I39" s="49"/>
      <c r="J39" s="4"/>
      <c r="K39" s="4"/>
      <c r="L39" s="4"/>
      <c r="M39" s="4"/>
      <c r="N39" s="4"/>
      <c r="O39" s="4"/>
      <c r="P39" s="4"/>
      <c r="Q39" s="21"/>
    </row>
    <row r="40" spans="2:23" x14ac:dyDescent="0.2">
      <c r="B40" s="6">
        <f t="shared" si="1"/>
        <v>32</v>
      </c>
      <c r="C40" s="6"/>
      <c r="D40" s="49"/>
      <c r="E40" s="49"/>
      <c r="F40" s="49"/>
      <c r="G40" s="49"/>
      <c r="H40" s="49"/>
      <c r="I40" s="49"/>
      <c r="J40" s="4"/>
      <c r="K40" s="4"/>
      <c r="L40" s="4"/>
      <c r="M40" s="4"/>
      <c r="N40" s="4"/>
      <c r="O40" s="4"/>
      <c r="P40" s="4"/>
      <c r="Q40" s="21"/>
    </row>
    <row r="41" spans="2:23" x14ac:dyDescent="0.2">
      <c r="B41" s="6">
        <f t="shared" si="1"/>
        <v>33</v>
      </c>
      <c r="C41" s="6"/>
      <c r="D41" s="49"/>
      <c r="E41" s="49"/>
      <c r="F41" s="49"/>
      <c r="G41" s="49"/>
      <c r="H41" s="49"/>
      <c r="I41" s="49"/>
      <c r="J41" s="4"/>
      <c r="K41" s="4"/>
      <c r="L41" s="4"/>
      <c r="M41" s="4"/>
      <c r="N41" s="4"/>
      <c r="O41" s="4"/>
      <c r="P41" s="4"/>
      <c r="Q41" s="21"/>
    </row>
    <row r="42" spans="2:23" x14ac:dyDescent="0.2">
      <c r="B42" s="6">
        <f t="shared" si="1"/>
        <v>34</v>
      </c>
      <c r="C42" s="6"/>
      <c r="D42" s="49"/>
      <c r="E42" s="49"/>
      <c r="F42" s="49"/>
      <c r="G42" s="49"/>
      <c r="H42" s="49"/>
      <c r="I42" s="49"/>
      <c r="J42" s="4"/>
      <c r="K42" s="4"/>
      <c r="L42" s="4"/>
      <c r="M42" s="4"/>
      <c r="N42" s="4"/>
      <c r="O42" s="4"/>
      <c r="P42" s="4"/>
      <c r="Q42" s="21"/>
    </row>
    <row r="43" spans="2:23" x14ac:dyDescent="0.2">
      <c r="B43" s="6">
        <f t="shared" si="1"/>
        <v>35</v>
      </c>
      <c r="C43" s="6"/>
      <c r="D43" s="49"/>
      <c r="E43" s="49"/>
      <c r="F43" s="49"/>
      <c r="G43" s="49"/>
      <c r="H43" s="49"/>
      <c r="I43" s="49"/>
      <c r="J43" s="4"/>
      <c r="K43" s="4"/>
      <c r="L43" s="4"/>
      <c r="M43" s="4"/>
      <c r="N43" s="4"/>
      <c r="O43" s="4"/>
      <c r="P43" s="4"/>
      <c r="Q43" s="21"/>
    </row>
    <row r="44" spans="2:23" x14ac:dyDescent="0.2">
      <c r="B44" s="6">
        <f t="shared" si="1"/>
        <v>36</v>
      </c>
      <c r="C44" s="6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4"/>
      <c r="Q44" s="21"/>
    </row>
    <row r="45" spans="2:23" x14ac:dyDescent="0.2">
      <c r="B45" s="6">
        <f t="shared" si="1"/>
        <v>37</v>
      </c>
      <c r="C45" s="6"/>
      <c r="D45" s="49"/>
      <c r="E45" s="49"/>
      <c r="F45" s="49"/>
      <c r="G45" s="49"/>
      <c r="H45" s="49"/>
      <c r="I45" s="49"/>
      <c r="J45" s="4"/>
      <c r="K45" s="4"/>
      <c r="L45" s="4"/>
      <c r="M45" s="4"/>
      <c r="N45" s="4"/>
      <c r="O45" s="4"/>
      <c r="P45" s="4"/>
      <c r="Q45" s="21"/>
    </row>
    <row r="46" spans="2:23" x14ac:dyDescent="0.2">
      <c r="B46" s="6">
        <f t="shared" si="1"/>
        <v>38</v>
      </c>
      <c r="C46" s="6"/>
      <c r="D46" s="49"/>
      <c r="E46" s="49"/>
      <c r="F46" s="49"/>
      <c r="G46" s="49"/>
      <c r="H46" s="49"/>
      <c r="I46" s="49"/>
      <c r="J46" s="4"/>
      <c r="K46" s="4"/>
      <c r="L46" s="4"/>
      <c r="M46" s="4"/>
      <c r="N46" s="4"/>
      <c r="O46" s="4"/>
      <c r="P46" s="4"/>
      <c r="Q46" s="21"/>
    </row>
    <row r="47" spans="2:23" x14ac:dyDescent="0.2">
      <c r="B47" s="6">
        <v>39</v>
      </c>
      <c r="C47" s="3"/>
      <c r="D47" s="57"/>
      <c r="E47" s="58"/>
      <c r="F47" s="58"/>
      <c r="G47" s="58"/>
      <c r="H47" s="58"/>
      <c r="I47" s="59"/>
      <c r="J47" s="14"/>
      <c r="K47" s="14"/>
      <c r="L47" s="14"/>
      <c r="M47" s="14"/>
      <c r="N47" s="14"/>
      <c r="O47" s="14"/>
      <c r="P47" s="14"/>
      <c r="Q47" s="14"/>
    </row>
    <row r="48" spans="2:23" x14ac:dyDescent="0.2">
      <c r="C48" s="51"/>
      <c r="D48" s="51"/>
      <c r="E48" s="1"/>
      <c r="H48" s="82" t="s">
        <v>18</v>
      </c>
      <c r="I48" s="82"/>
      <c r="J48" s="11">
        <f>COUNTIF(J9:J46,"&gt;=70")</f>
        <v>21</v>
      </c>
      <c r="K48" s="11">
        <f t="shared" ref="K48:M48" si="2">COUNTIF(K9:K46,"&gt;=70")</f>
        <v>21</v>
      </c>
      <c r="L48" s="11">
        <f t="shared" si="2"/>
        <v>23</v>
      </c>
      <c r="M48" s="11">
        <f t="shared" si="2"/>
        <v>23</v>
      </c>
      <c r="N48" s="11">
        <f t="shared" ref="N48:P48" si="3">COUNTIF(N11:N46,"&gt;=70")</f>
        <v>0</v>
      </c>
      <c r="O48" s="11">
        <f t="shared" si="3"/>
        <v>0</v>
      </c>
      <c r="P48" s="11">
        <f t="shared" si="3"/>
        <v>0</v>
      </c>
      <c r="Q48" s="12">
        <v>0</v>
      </c>
    </row>
    <row r="49" spans="3:17" x14ac:dyDescent="0.2">
      <c r="C49" s="51"/>
      <c r="D49" s="51"/>
      <c r="E49" s="8"/>
      <c r="H49" s="62" t="s">
        <v>19</v>
      </c>
      <c r="I49" s="62"/>
      <c r="J49" s="12">
        <f t="shared" ref="J49:Q49" si="4">COUNTIF(J9:J46,"&lt;70")</f>
        <v>4</v>
      </c>
      <c r="K49" s="12">
        <f t="shared" si="4"/>
        <v>4</v>
      </c>
      <c r="L49" s="12">
        <f t="shared" si="4"/>
        <v>2</v>
      </c>
      <c r="M49" s="12">
        <f t="shared" si="4"/>
        <v>2</v>
      </c>
      <c r="N49" s="12">
        <f t="shared" si="4"/>
        <v>25</v>
      </c>
      <c r="O49" s="12">
        <f t="shared" si="4"/>
        <v>25</v>
      </c>
      <c r="P49" s="12">
        <f t="shared" si="4"/>
        <v>25</v>
      </c>
      <c r="Q49" s="12">
        <f t="shared" si="4"/>
        <v>6</v>
      </c>
    </row>
    <row r="50" spans="3:17" x14ac:dyDescent="0.2">
      <c r="C50" s="51"/>
      <c r="D50" s="51"/>
      <c r="E50" s="51"/>
      <c r="H50" s="62" t="s">
        <v>20</v>
      </c>
      <c r="I50" s="62"/>
      <c r="J50" s="12">
        <v>25</v>
      </c>
      <c r="K50" s="12">
        <v>25</v>
      </c>
      <c r="L50" s="12">
        <v>25</v>
      </c>
      <c r="M50" s="12">
        <v>25</v>
      </c>
      <c r="N50" s="12">
        <v>25</v>
      </c>
      <c r="O50" s="12">
        <v>25</v>
      </c>
      <c r="P50" s="12">
        <v>25</v>
      </c>
      <c r="Q50" s="12">
        <v>25</v>
      </c>
    </row>
    <row r="51" spans="3:17" x14ac:dyDescent="0.2">
      <c r="C51" s="51"/>
      <c r="D51" s="51"/>
      <c r="E51" s="1"/>
      <c r="H51" s="52" t="s">
        <v>15</v>
      </c>
      <c r="I51" s="52"/>
      <c r="J51" s="19">
        <f>J48/J50*100</f>
        <v>84</v>
      </c>
      <c r="K51" s="19">
        <f>K48/K50*100</f>
        <v>84</v>
      </c>
      <c r="L51" s="19">
        <f t="shared" ref="L51:Q51" si="5">L48/L50*100</f>
        <v>92</v>
      </c>
      <c r="M51" s="19">
        <f t="shared" si="5"/>
        <v>92</v>
      </c>
      <c r="N51" s="19">
        <f t="shared" si="5"/>
        <v>0</v>
      </c>
      <c r="O51" s="19">
        <f t="shared" si="5"/>
        <v>0</v>
      </c>
      <c r="P51" s="19">
        <f t="shared" si="5"/>
        <v>0</v>
      </c>
      <c r="Q51" s="19">
        <f t="shared" si="5"/>
        <v>0</v>
      </c>
    </row>
    <row r="52" spans="3:17" x14ac:dyDescent="0.2">
      <c r="C52" s="51"/>
      <c r="D52" s="51"/>
      <c r="E52" s="1"/>
      <c r="H52" s="52" t="s">
        <v>16</v>
      </c>
      <c r="I52" s="52"/>
      <c r="J52" s="13">
        <f>J49/J50</f>
        <v>0.16</v>
      </c>
      <c r="K52" s="13">
        <f>K49/K50</f>
        <v>0.16</v>
      </c>
      <c r="L52" s="13">
        <f t="shared" ref="L52:Q52" si="6">L49/L50</f>
        <v>0.08</v>
      </c>
      <c r="M52" s="13">
        <f t="shared" si="6"/>
        <v>0.08</v>
      </c>
      <c r="N52" s="13">
        <f t="shared" si="6"/>
        <v>1</v>
      </c>
      <c r="O52" s="13">
        <f t="shared" si="6"/>
        <v>1</v>
      </c>
      <c r="P52" s="13">
        <f t="shared" si="6"/>
        <v>1</v>
      </c>
      <c r="Q52" s="13">
        <f t="shared" si="6"/>
        <v>0.24</v>
      </c>
    </row>
    <row r="53" spans="3:17" x14ac:dyDescent="0.2">
      <c r="C53" s="51"/>
      <c r="D53" s="51"/>
      <c r="E53" s="8"/>
      <c r="J53" s="53"/>
      <c r="K53" s="53"/>
      <c r="L53" s="53"/>
      <c r="M53" s="53"/>
      <c r="N53" s="53"/>
      <c r="O53" s="53"/>
      <c r="P53" s="53"/>
    </row>
    <row r="54" spans="3:17" x14ac:dyDescent="0.2">
      <c r="C54" s="1"/>
      <c r="D54" s="1"/>
      <c r="E54" s="8"/>
      <c r="J54" s="50" t="s">
        <v>17</v>
      </c>
      <c r="K54" s="50"/>
      <c r="L54" s="50"/>
      <c r="M54" s="50"/>
      <c r="N54" s="50"/>
      <c r="O54" s="50"/>
      <c r="P54" s="50"/>
    </row>
  </sheetData>
  <mergeCells count="60">
    <mergeCell ref="D40:I40"/>
    <mergeCell ref="D41:I41"/>
    <mergeCell ref="D42:I42"/>
    <mergeCell ref="D43:I43"/>
    <mergeCell ref="D47:I47"/>
    <mergeCell ref="D44:I44"/>
    <mergeCell ref="D45:I45"/>
    <mergeCell ref="D46:I46"/>
    <mergeCell ref="C48:D48"/>
    <mergeCell ref="H48:I48"/>
    <mergeCell ref="J54:P54"/>
    <mergeCell ref="C49:D49"/>
    <mergeCell ref="H49:I49"/>
    <mergeCell ref="C50:E50"/>
    <mergeCell ref="H50:I50"/>
    <mergeCell ref="C51:D51"/>
    <mergeCell ref="H51:I51"/>
    <mergeCell ref="C52:D52"/>
    <mergeCell ref="H52:I52"/>
    <mergeCell ref="C53:D53"/>
    <mergeCell ref="J53:P53"/>
    <mergeCell ref="D11:I11"/>
    <mergeCell ref="D39:I39"/>
    <mergeCell ref="D36:I36"/>
    <mergeCell ref="D37:I37"/>
    <mergeCell ref="D38:I38"/>
    <mergeCell ref="D30:I30"/>
    <mergeCell ref="D12:I12"/>
    <mergeCell ref="D13:I13"/>
    <mergeCell ref="D14:I14"/>
    <mergeCell ref="D15:I15"/>
    <mergeCell ref="D17:I17"/>
    <mergeCell ref="D16:I16"/>
    <mergeCell ref="D18:I18"/>
    <mergeCell ref="D19:I19"/>
    <mergeCell ref="D22:I22"/>
    <mergeCell ref="D23:I23"/>
    <mergeCell ref="D6:G6"/>
    <mergeCell ref="I6:J6"/>
    <mergeCell ref="K6:P6"/>
    <mergeCell ref="D8:I8"/>
    <mergeCell ref="D10:I10"/>
    <mergeCell ref="D9:I9"/>
    <mergeCell ref="B2:P2"/>
    <mergeCell ref="C3:P3"/>
    <mergeCell ref="D4:G4"/>
    <mergeCell ref="J4:K4"/>
    <mergeCell ref="N4:O4"/>
    <mergeCell ref="D24:I24"/>
    <mergeCell ref="D20:I20"/>
    <mergeCell ref="D21:I21"/>
    <mergeCell ref="D31:I31"/>
    <mergeCell ref="D32:I32"/>
    <mergeCell ref="D33:I33"/>
    <mergeCell ref="D34:I35"/>
    <mergeCell ref="D25:I25"/>
    <mergeCell ref="D26:I26"/>
    <mergeCell ref="D27:I27"/>
    <mergeCell ref="D28:I28"/>
    <mergeCell ref="D29:I29"/>
  </mergeCells>
  <phoneticPr fontId="7" type="noConversion"/>
  <pageMargins left="0.23622047244094491" right="0.23622047244094491" top="0.74803149606299213" bottom="0.74803149606299213" header="0.31496062992125984" footer="0.31496062992125984"/>
  <pageSetup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A56"/>
  <sheetViews>
    <sheetView topLeftCell="A32" zoomScaleNormal="100" workbookViewId="0">
      <selection activeCell="U32" sqref="U32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8" width="8.83203125" customWidth="1"/>
    <col min="19" max="19" width="7" customWidth="1"/>
    <col min="20" max="20" width="5.5" customWidth="1"/>
    <col min="21" max="21" width="6.83203125" customWidth="1"/>
  </cols>
  <sheetData>
    <row r="2" spans="2:27" ht="16" x14ac:dyDescent="0.2">
      <c r="B2" s="66" t="s">
        <v>36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2"/>
    </row>
    <row r="3" spans="2:27" x14ac:dyDescent="0.2">
      <c r="C3" s="67" t="s">
        <v>8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1"/>
    </row>
    <row r="4" spans="2:27" x14ac:dyDescent="0.2">
      <c r="C4" t="s">
        <v>0</v>
      </c>
      <c r="D4" s="68" t="s">
        <v>147</v>
      </c>
      <c r="E4" s="68"/>
      <c r="F4" s="68"/>
      <c r="G4" s="68"/>
      <c r="I4" t="s">
        <v>1</v>
      </c>
      <c r="J4" s="64" t="s">
        <v>158</v>
      </c>
      <c r="K4" s="64"/>
      <c r="M4" t="s">
        <v>2</v>
      </c>
      <c r="N4" s="69">
        <v>45637</v>
      </c>
      <c r="O4" s="69"/>
    </row>
    <row r="5" spans="2:27" ht="6.75" customHeight="1" x14ac:dyDescent="0.2">
      <c r="D5" s="5"/>
      <c r="E5" s="5"/>
      <c r="F5" s="5"/>
      <c r="G5" s="5"/>
    </row>
    <row r="6" spans="2:27" x14ac:dyDescent="0.2">
      <c r="C6" t="s">
        <v>3</v>
      </c>
      <c r="D6" s="64" t="s">
        <v>104</v>
      </c>
      <c r="E6" s="64"/>
      <c r="F6" s="64"/>
      <c r="G6" s="64"/>
      <c r="I6" s="51" t="s">
        <v>21</v>
      </c>
      <c r="J6" s="51"/>
      <c r="K6" s="65" t="s">
        <v>29</v>
      </c>
      <c r="L6" s="65"/>
      <c r="M6" s="65"/>
      <c r="N6" s="65"/>
      <c r="O6" s="65"/>
      <c r="P6" s="65"/>
    </row>
    <row r="7" spans="2:27" ht="11.25" customHeight="1" x14ac:dyDescent="0.2">
      <c r="R7" s="46"/>
      <c r="W7" s="1"/>
    </row>
    <row r="8" spans="2:27" x14ac:dyDescent="0.2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  <c r="R8" s="16"/>
      <c r="S8" s="90"/>
      <c r="T8" s="90"/>
      <c r="U8" s="90"/>
      <c r="V8" s="90"/>
      <c r="W8" s="1"/>
      <c r="X8" s="1"/>
      <c r="Y8" s="1"/>
      <c r="Z8" s="1"/>
      <c r="AA8" s="18"/>
    </row>
    <row r="9" spans="2:27" x14ac:dyDescent="0.2">
      <c r="B9" s="3">
        <v>1</v>
      </c>
      <c r="C9" t="s">
        <v>37</v>
      </c>
      <c r="D9" s="31" t="s">
        <v>51</v>
      </c>
      <c r="E9" s="32"/>
      <c r="F9" s="32"/>
      <c r="G9" s="32"/>
      <c r="H9" s="32"/>
      <c r="I9" s="43"/>
      <c r="J9" s="4">
        <v>0</v>
      </c>
      <c r="K9" s="4">
        <v>70</v>
      </c>
      <c r="L9" s="4">
        <v>74</v>
      </c>
      <c r="M9" s="48">
        <v>0</v>
      </c>
      <c r="N9" s="4">
        <v>0</v>
      </c>
      <c r="O9" s="4">
        <v>0</v>
      </c>
      <c r="P9" s="4">
        <v>0</v>
      </c>
      <c r="Q9" s="10">
        <f>SUM(J9:P9)/4</f>
        <v>36</v>
      </c>
      <c r="R9" s="16"/>
      <c r="S9" s="90"/>
      <c r="T9" s="1"/>
      <c r="U9" s="93"/>
      <c r="V9" s="93"/>
      <c r="W9" s="1"/>
      <c r="X9" s="1"/>
      <c r="Y9" s="1"/>
      <c r="Z9" s="1"/>
      <c r="AA9" s="18"/>
    </row>
    <row r="10" spans="2:27" x14ac:dyDescent="0.2">
      <c r="B10" s="6">
        <v>2</v>
      </c>
      <c r="C10" t="s">
        <v>39</v>
      </c>
      <c r="D10" s="39" t="s">
        <v>53</v>
      </c>
      <c r="E10" s="25"/>
      <c r="F10" s="25"/>
      <c r="G10" s="25"/>
      <c r="H10" s="25"/>
      <c r="I10" s="25"/>
      <c r="J10" s="4">
        <v>80</v>
      </c>
      <c r="K10" s="4">
        <v>83</v>
      </c>
      <c r="L10" s="4">
        <v>94</v>
      </c>
      <c r="M10" s="48">
        <v>98</v>
      </c>
      <c r="N10" s="4">
        <v>0</v>
      </c>
      <c r="O10" s="4">
        <v>0</v>
      </c>
      <c r="P10" s="4">
        <v>0</v>
      </c>
      <c r="Q10" s="10">
        <f t="shared" ref="Q10:Q23" si="0">SUM(J10:P10)/4</f>
        <v>88.75</v>
      </c>
      <c r="R10" s="16"/>
      <c r="S10" s="90"/>
      <c r="T10" s="1"/>
      <c r="U10" s="93"/>
      <c r="V10" s="93"/>
      <c r="W10" s="1"/>
      <c r="X10" s="1"/>
      <c r="Y10" s="1"/>
      <c r="Z10" s="1"/>
      <c r="AA10" s="17"/>
    </row>
    <row r="11" spans="2:27" x14ac:dyDescent="0.2">
      <c r="B11" s="6">
        <v>3</v>
      </c>
      <c r="C11" t="s">
        <v>40</v>
      </c>
      <c r="D11" s="39" t="s">
        <v>54</v>
      </c>
      <c r="E11" s="25"/>
      <c r="F11" s="25"/>
      <c r="G11" s="25"/>
      <c r="H11" s="25"/>
      <c r="I11" s="25"/>
      <c r="J11" s="4">
        <v>0</v>
      </c>
      <c r="K11" s="4">
        <v>0</v>
      </c>
      <c r="L11" s="4">
        <v>0</v>
      </c>
      <c r="M11" s="48">
        <v>0</v>
      </c>
      <c r="N11" s="4">
        <v>0</v>
      </c>
      <c r="O11" s="4">
        <v>0</v>
      </c>
      <c r="P11" s="4">
        <v>0</v>
      </c>
      <c r="Q11" s="10">
        <f t="shared" si="0"/>
        <v>0</v>
      </c>
      <c r="R11" s="16"/>
      <c r="S11" s="90"/>
      <c r="T11" s="1"/>
      <c r="U11" s="93"/>
      <c r="V11" s="93"/>
      <c r="W11" s="1"/>
      <c r="X11" s="1"/>
      <c r="Y11" s="1"/>
      <c r="Z11" s="1"/>
      <c r="AA11" s="17"/>
    </row>
    <row r="12" spans="2:27" x14ac:dyDescent="0.2">
      <c r="B12" s="6">
        <v>4</v>
      </c>
      <c r="C12" t="s">
        <v>41</v>
      </c>
      <c r="D12" s="39" t="s">
        <v>55</v>
      </c>
      <c r="E12" s="25"/>
      <c r="F12" s="25"/>
      <c r="G12" s="25"/>
      <c r="H12" s="25"/>
      <c r="I12" s="25"/>
      <c r="J12" s="4">
        <v>78</v>
      </c>
      <c r="K12" s="4">
        <v>81</v>
      </c>
      <c r="L12" s="4">
        <v>92</v>
      </c>
      <c r="M12" s="48">
        <v>91</v>
      </c>
      <c r="N12" s="4">
        <v>0</v>
      </c>
      <c r="O12" s="4">
        <v>0</v>
      </c>
      <c r="P12" s="4">
        <v>0</v>
      </c>
      <c r="Q12" s="10">
        <f t="shared" si="0"/>
        <v>85.5</v>
      </c>
      <c r="R12" s="1"/>
      <c r="S12" s="90"/>
      <c r="T12" s="1"/>
      <c r="U12" s="93"/>
      <c r="V12" s="93"/>
      <c r="W12" s="1"/>
      <c r="AA12" s="17"/>
    </row>
    <row r="13" spans="2:27" x14ac:dyDescent="0.2">
      <c r="B13" s="6">
        <v>5</v>
      </c>
      <c r="C13" t="s">
        <v>42</v>
      </c>
      <c r="D13" s="39" t="s">
        <v>56</v>
      </c>
      <c r="E13" s="22"/>
      <c r="F13" s="22"/>
      <c r="G13" s="22"/>
      <c r="H13" s="22"/>
      <c r="I13" s="23"/>
      <c r="J13" s="4">
        <v>81</v>
      </c>
      <c r="K13" s="4">
        <v>86</v>
      </c>
      <c r="L13" s="4">
        <v>92</v>
      </c>
      <c r="M13" s="48">
        <v>87</v>
      </c>
      <c r="N13" s="4">
        <v>0</v>
      </c>
      <c r="O13" s="4">
        <v>0</v>
      </c>
      <c r="P13" s="4">
        <v>0</v>
      </c>
      <c r="Q13" s="10">
        <f t="shared" si="0"/>
        <v>86.5</v>
      </c>
      <c r="R13" s="16"/>
      <c r="S13" s="90"/>
      <c r="T13" s="1"/>
      <c r="U13" s="93"/>
      <c r="V13" s="93"/>
      <c r="W13" s="1"/>
      <c r="X13" s="1"/>
      <c r="Y13" s="1"/>
      <c r="Z13" s="1"/>
      <c r="AA13" s="17"/>
    </row>
    <row r="14" spans="2:27" x14ac:dyDescent="0.2">
      <c r="B14" s="6">
        <v>6</v>
      </c>
      <c r="C14" t="s">
        <v>159</v>
      </c>
      <c r="D14" s="39" t="s">
        <v>160</v>
      </c>
      <c r="E14" s="25"/>
      <c r="F14" s="25"/>
      <c r="G14" s="25"/>
      <c r="H14" s="25"/>
      <c r="I14" s="25"/>
      <c r="J14" s="4">
        <v>70</v>
      </c>
      <c r="K14" s="4">
        <v>70</v>
      </c>
      <c r="L14" s="4">
        <v>76</v>
      </c>
      <c r="M14" s="48">
        <v>71</v>
      </c>
      <c r="N14" s="4">
        <v>0</v>
      </c>
      <c r="O14" s="4">
        <v>0</v>
      </c>
      <c r="P14" s="4">
        <v>0</v>
      </c>
      <c r="Q14" s="10">
        <f t="shared" si="0"/>
        <v>71.75</v>
      </c>
      <c r="R14" s="16"/>
      <c r="S14" s="90"/>
      <c r="T14" s="1"/>
      <c r="U14" s="93"/>
      <c r="V14" s="93"/>
      <c r="W14" s="1"/>
      <c r="X14" s="1"/>
      <c r="Y14" s="1"/>
      <c r="Z14" s="1"/>
      <c r="AA14" s="17"/>
    </row>
    <row r="15" spans="2:27" x14ac:dyDescent="0.2">
      <c r="B15" s="6">
        <v>7</v>
      </c>
      <c r="C15" t="s">
        <v>43</v>
      </c>
      <c r="D15" s="39" t="s">
        <v>161</v>
      </c>
      <c r="E15" s="22"/>
      <c r="F15" s="22"/>
      <c r="G15" s="22"/>
      <c r="H15" s="22"/>
      <c r="I15" s="23"/>
      <c r="J15" s="4">
        <v>77</v>
      </c>
      <c r="K15" s="4">
        <v>79</v>
      </c>
      <c r="L15" s="4">
        <v>98</v>
      </c>
      <c r="M15" s="48">
        <v>91</v>
      </c>
      <c r="N15" s="4">
        <v>0</v>
      </c>
      <c r="O15" s="4">
        <v>0</v>
      </c>
      <c r="P15" s="4">
        <v>0</v>
      </c>
      <c r="Q15" s="10">
        <f t="shared" si="0"/>
        <v>86.25</v>
      </c>
      <c r="R15" s="16"/>
      <c r="S15" s="90"/>
      <c r="T15" s="1"/>
      <c r="U15" s="93"/>
      <c r="V15" s="93"/>
      <c r="W15" s="1"/>
      <c r="X15" s="1"/>
      <c r="Y15" s="1"/>
      <c r="Z15" s="1"/>
      <c r="AA15" s="17"/>
    </row>
    <row r="16" spans="2:27" x14ac:dyDescent="0.2">
      <c r="B16" s="6">
        <v>8</v>
      </c>
      <c r="C16" t="s">
        <v>44</v>
      </c>
      <c r="D16" s="39" t="s">
        <v>162</v>
      </c>
      <c r="E16" s="22"/>
      <c r="F16" s="22"/>
      <c r="G16" s="22"/>
      <c r="H16" s="22"/>
      <c r="I16" s="23"/>
      <c r="J16" s="4">
        <v>71</v>
      </c>
      <c r="K16" s="4">
        <v>83</v>
      </c>
      <c r="L16" s="4">
        <v>82</v>
      </c>
      <c r="M16" s="48">
        <v>96</v>
      </c>
      <c r="N16" s="4">
        <v>0</v>
      </c>
      <c r="O16" s="4">
        <v>0</v>
      </c>
      <c r="P16" s="4">
        <v>0</v>
      </c>
      <c r="Q16" s="10">
        <f t="shared" si="0"/>
        <v>83</v>
      </c>
      <c r="R16" s="16"/>
      <c r="S16" s="90"/>
      <c r="T16" s="1"/>
      <c r="U16" s="93"/>
      <c r="V16" s="93"/>
      <c r="W16" s="1"/>
      <c r="X16" s="1"/>
      <c r="Y16" s="1"/>
      <c r="Z16" s="1"/>
      <c r="AA16" s="17"/>
    </row>
    <row r="17" spans="2:27" x14ac:dyDescent="0.2">
      <c r="B17" s="6">
        <v>9</v>
      </c>
      <c r="C17" t="s">
        <v>45</v>
      </c>
      <c r="D17" s="78" t="s">
        <v>163</v>
      </c>
      <c r="E17" s="79"/>
      <c r="F17" s="79"/>
      <c r="G17" s="79"/>
      <c r="H17" s="79"/>
      <c r="I17" s="80"/>
      <c r="J17" s="4">
        <v>79</v>
      </c>
      <c r="K17" s="4">
        <v>77</v>
      </c>
      <c r="L17" s="4">
        <v>84</v>
      </c>
      <c r="M17" s="48">
        <v>93</v>
      </c>
      <c r="N17" s="4">
        <v>0</v>
      </c>
      <c r="O17" s="4">
        <v>0</v>
      </c>
      <c r="P17" s="4">
        <v>0</v>
      </c>
      <c r="Q17" s="10">
        <f t="shared" si="0"/>
        <v>83.25</v>
      </c>
      <c r="R17" s="16"/>
      <c r="S17" s="90"/>
      <c r="T17" s="1"/>
      <c r="U17" s="93"/>
      <c r="V17" s="93"/>
      <c r="W17" s="1"/>
      <c r="X17" s="1"/>
      <c r="Y17" s="1"/>
      <c r="Z17" s="1"/>
      <c r="AA17" s="17"/>
    </row>
    <row r="18" spans="2:27" x14ac:dyDescent="0.2">
      <c r="B18" s="6">
        <v>10</v>
      </c>
      <c r="C18" t="s">
        <v>46</v>
      </c>
      <c r="D18" s="39" t="s">
        <v>58</v>
      </c>
      <c r="E18" s="22"/>
      <c r="F18" s="22"/>
      <c r="G18" s="22"/>
      <c r="H18" s="22"/>
      <c r="I18" s="23"/>
      <c r="J18" s="4">
        <v>76</v>
      </c>
      <c r="K18" s="4">
        <v>80</v>
      </c>
      <c r="L18" s="4">
        <v>82</v>
      </c>
      <c r="M18" s="48">
        <v>87</v>
      </c>
      <c r="N18" s="4">
        <v>0</v>
      </c>
      <c r="O18" s="4">
        <v>0</v>
      </c>
      <c r="P18" s="4">
        <v>0</v>
      </c>
      <c r="Q18" s="10">
        <f t="shared" si="0"/>
        <v>81.25</v>
      </c>
      <c r="R18" s="16"/>
      <c r="S18" s="90"/>
      <c r="T18" s="1"/>
      <c r="U18" s="93"/>
      <c r="V18" s="93"/>
      <c r="W18" s="1"/>
      <c r="X18" s="1"/>
      <c r="Y18" s="1"/>
      <c r="Z18" s="1"/>
      <c r="AA18" s="17"/>
    </row>
    <row r="19" spans="2:27" x14ac:dyDescent="0.2">
      <c r="B19" s="6">
        <v>11</v>
      </c>
      <c r="C19" t="s">
        <v>25</v>
      </c>
      <c r="D19" s="39" t="s">
        <v>164</v>
      </c>
      <c r="E19" s="22"/>
      <c r="F19" s="22"/>
      <c r="G19" s="22"/>
      <c r="H19" s="22"/>
      <c r="I19" s="23"/>
      <c r="J19" s="4">
        <v>0</v>
      </c>
      <c r="K19" s="4">
        <v>0</v>
      </c>
      <c r="L19" s="4">
        <v>0</v>
      </c>
      <c r="M19" s="48">
        <v>0</v>
      </c>
      <c r="N19" s="4">
        <v>0</v>
      </c>
      <c r="O19" s="4">
        <v>0</v>
      </c>
      <c r="P19" s="4">
        <v>0</v>
      </c>
      <c r="Q19" s="10">
        <f t="shared" si="0"/>
        <v>0</v>
      </c>
      <c r="R19" s="16"/>
      <c r="S19" s="90"/>
      <c r="T19" s="1"/>
      <c r="U19" s="93"/>
      <c r="V19" s="93"/>
      <c r="W19" s="1"/>
      <c r="X19" s="1"/>
      <c r="Y19" s="1"/>
      <c r="Z19" s="1"/>
      <c r="AA19" s="17"/>
    </row>
    <row r="20" spans="2:27" x14ac:dyDescent="0.2">
      <c r="B20" s="6">
        <v>12</v>
      </c>
      <c r="C20" t="s">
        <v>47</v>
      </c>
      <c r="D20" s="39" t="s">
        <v>59</v>
      </c>
      <c r="I20" s="44"/>
      <c r="J20" s="4">
        <v>70</v>
      </c>
      <c r="K20" s="4">
        <v>78</v>
      </c>
      <c r="L20" s="4">
        <v>80</v>
      </c>
      <c r="M20" s="48">
        <v>71</v>
      </c>
      <c r="N20" s="4">
        <v>0</v>
      </c>
      <c r="O20" s="4">
        <v>0</v>
      </c>
      <c r="P20" s="4">
        <v>0</v>
      </c>
      <c r="Q20" s="10">
        <f t="shared" si="0"/>
        <v>74.75</v>
      </c>
      <c r="R20" s="16"/>
      <c r="S20" s="90"/>
      <c r="T20" s="1"/>
      <c r="U20" s="93"/>
      <c r="V20" s="93"/>
      <c r="W20" s="1"/>
      <c r="X20" s="1"/>
      <c r="Y20" s="1"/>
      <c r="Z20" s="1"/>
      <c r="AA20" s="17"/>
    </row>
    <row r="21" spans="2:27" x14ac:dyDescent="0.2">
      <c r="B21" s="6">
        <v>13</v>
      </c>
      <c r="C21" t="s">
        <v>48</v>
      </c>
      <c r="D21" s="81" t="s">
        <v>165</v>
      </c>
      <c r="E21" s="81"/>
      <c r="F21" s="81"/>
      <c r="G21" s="81"/>
      <c r="H21" s="81"/>
      <c r="I21" s="81"/>
      <c r="J21" s="4">
        <v>78</v>
      </c>
      <c r="K21" s="4">
        <v>79</v>
      </c>
      <c r="L21" s="4">
        <v>82</v>
      </c>
      <c r="M21" s="48">
        <v>89</v>
      </c>
      <c r="N21" s="4">
        <v>0</v>
      </c>
      <c r="O21" s="4">
        <v>0</v>
      </c>
      <c r="P21" s="4">
        <v>0</v>
      </c>
      <c r="Q21" s="10">
        <f t="shared" si="0"/>
        <v>82</v>
      </c>
      <c r="R21" s="16"/>
      <c r="S21" s="90"/>
      <c r="T21" s="1"/>
      <c r="U21" s="93"/>
      <c r="V21" s="93"/>
      <c r="W21" s="1"/>
      <c r="X21" s="1"/>
      <c r="Y21" s="1"/>
      <c r="Z21" s="1"/>
      <c r="AA21" s="17"/>
    </row>
    <row r="22" spans="2:27" x14ac:dyDescent="0.2">
      <c r="B22" s="6">
        <v>14</v>
      </c>
      <c r="C22" t="s">
        <v>49</v>
      </c>
      <c r="D22" s="39" t="s">
        <v>60</v>
      </c>
      <c r="E22" s="25"/>
      <c r="F22" s="25"/>
      <c r="G22" s="25"/>
      <c r="H22" s="25"/>
      <c r="I22" s="25"/>
      <c r="J22" s="4">
        <v>78</v>
      </c>
      <c r="K22" s="4">
        <v>75</v>
      </c>
      <c r="L22" s="4">
        <v>82</v>
      </c>
      <c r="M22" s="48">
        <v>96</v>
      </c>
      <c r="N22" s="4">
        <v>0</v>
      </c>
      <c r="O22" s="4">
        <v>0</v>
      </c>
      <c r="P22" s="4">
        <v>0</v>
      </c>
      <c r="Q22" s="10">
        <f t="shared" si="0"/>
        <v>82.75</v>
      </c>
      <c r="R22" s="16"/>
      <c r="S22" s="90"/>
      <c r="T22" s="1"/>
      <c r="U22" s="93"/>
      <c r="V22" s="93"/>
      <c r="W22" s="1"/>
      <c r="Y22" s="1"/>
      <c r="Z22" s="1"/>
      <c r="AA22" s="17"/>
    </row>
    <row r="23" spans="2:27" x14ac:dyDescent="0.2">
      <c r="B23" s="6">
        <v>15</v>
      </c>
      <c r="C23" t="s">
        <v>50</v>
      </c>
      <c r="D23" s="40" t="s">
        <v>166</v>
      </c>
      <c r="E23" s="22"/>
      <c r="F23" s="22"/>
      <c r="G23" s="22"/>
      <c r="H23" s="22"/>
      <c r="I23" s="23"/>
      <c r="J23" s="4">
        <v>79</v>
      </c>
      <c r="K23" s="4">
        <v>83</v>
      </c>
      <c r="L23" s="4">
        <v>86</v>
      </c>
      <c r="M23" s="48">
        <v>96</v>
      </c>
      <c r="N23" s="4">
        <v>0</v>
      </c>
      <c r="O23" s="4">
        <v>0</v>
      </c>
      <c r="P23" s="4">
        <v>0</v>
      </c>
      <c r="Q23" s="10">
        <f t="shared" si="0"/>
        <v>86</v>
      </c>
      <c r="R23" s="16"/>
      <c r="S23" s="90"/>
      <c r="T23" s="1"/>
      <c r="U23" s="93"/>
      <c r="V23" s="93"/>
      <c r="W23" s="1"/>
      <c r="X23" s="1"/>
      <c r="Y23" s="1"/>
      <c r="Z23" s="1"/>
      <c r="AA23" s="17"/>
    </row>
    <row r="24" spans="2:27" x14ac:dyDescent="0.2">
      <c r="B24" s="6">
        <v>16</v>
      </c>
      <c r="C24" s="6"/>
      <c r="D24" s="78"/>
      <c r="E24" s="79"/>
      <c r="F24" s="79"/>
      <c r="G24" s="79"/>
      <c r="H24" s="79"/>
      <c r="I24" s="80"/>
      <c r="J24" s="4"/>
      <c r="K24" s="4"/>
      <c r="L24" s="4"/>
      <c r="M24" s="4"/>
      <c r="N24" s="4"/>
      <c r="O24" s="4"/>
      <c r="P24" s="4"/>
      <c r="Q24" s="21"/>
      <c r="R24" s="16"/>
      <c r="S24" s="1"/>
      <c r="T24" s="1"/>
      <c r="U24" s="1"/>
      <c r="V24" s="18"/>
      <c r="W24" s="1"/>
      <c r="X24" s="1"/>
      <c r="Y24" s="1"/>
      <c r="Z24" s="1"/>
      <c r="AA24" s="17"/>
    </row>
    <row r="25" spans="2:27" x14ac:dyDescent="0.2">
      <c r="B25" s="6">
        <v>17</v>
      </c>
      <c r="C25" s="6"/>
      <c r="D25" s="81"/>
      <c r="E25" s="81"/>
      <c r="F25" s="81"/>
      <c r="G25" s="81"/>
      <c r="H25" s="81"/>
      <c r="I25" s="81"/>
      <c r="J25" s="4"/>
      <c r="K25" s="4"/>
      <c r="L25" s="4"/>
      <c r="M25" s="4"/>
      <c r="N25" s="4"/>
      <c r="O25" s="4"/>
      <c r="P25" s="4"/>
      <c r="Q25" s="21"/>
      <c r="R25" s="16"/>
      <c r="S25" s="1"/>
      <c r="T25" s="1"/>
      <c r="U25" s="1"/>
      <c r="V25" s="18"/>
      <c r="W25" s="1"/>
      <c r="X25" s="1"/>
      <c r="Y25" s="1"/>
      <c r="Z25" s="1"/>
      <c r="AA25" s="17"/>
    </row>
    <row r="26" spans="2:27" x14ac:dyDescent="0.2">
      <c r="B26" s="6">
        <v>18</v>
      </c>
      <c r="C26" s="6"/>
      <c r="D26" s="25"/>
      <c r="E26" s="25"/>
      <c r="F26" s="25"/>
      <c r="G26" s="25"/>
      <c r="H26" s="25"/>
      <c r="I26" s="25"/>
      <c r="J26" s="4"/>
      <c r="K26" s="4"/>
      <c r="L26" s="4"/>
      <c r="M26" s="4"/>
      <c r="N26" s="4"/>
      <c r="O26" s="4"/>
      <c r="P26" s="4"/>
      <c r="Q26" s="21"/>
      <c r="R26" s="16"/>
      <c r="S26" s="1"/>
      <c r="T26" s="1"/>
      <c r="U26" s="1"/>
      <c r="V26" s="18"/>
      <c r="W26" s="1"/>
      <c r="X26" s="1"/>
      <c r="Y26" s="1"/>
      <c r="Z26" s="1"/>
      <c r="AA26" s="17"/>
    </row>
    <row r="27" spans="2:27" x14ac:dyDescent="0.2">
      <c r="B27" s="6">
        <v>19</v>
      </c>
      <c r="C27" s="6"/>
      <c r="D27" s="24"/>
      <c r="E27" s="22"/>
      <c r="F27" s="22"/>
      <c r="G27" s="22"/>
      <c r="H27" s="22"/>
      <c r="I27" s="23"/>
      <c r="J27" s="4"/>
      <c r="K27" s="4"/>
      <c r="L27" s="4"/>
      <c r="M27" s="4"/>
      <c r="N27" s="4"/>
      <c r="O27" s="4"/>
      <c r="P27" s="4"/>
      <c r="Q27" s="21"/>
      <c r="S27" s="1"/>
      <c r="T27" s="1"/>
      <c r="U27" s="1"/>
      <c r="V27" s="18"/>
      <c r="W27" s="1"/>
      <c r="X27" s="1"/>
      <c r="Y27" s="1"/>
      <c r="Z27" s="1"/>
      <c r="AA27" s="17"/>
    </row>
    <row r="28" spans="2:27" x14ac:dyDescent="0.2">
      <c r="B28" s="6">
        <v>20</v>
      </c>
      <c r="C28" s="6"/>
      <c r="D28" s="24"/>
      <c r="E28" s="22"/>
      <c r="F28" s="22"/>
      <c r="G28" s="22"/>
      <c r="H28" s="22"/>
      <c r="I28" s="23"/>
      <c r="J28" s="4"/>
      <c r="K28" s="4"/>
      <c r="L28" s="4"/>
      <c r="M28" s="4"/>
      <c r="N28" s="4"/>
      <c r="O28" s="4"/>
      <c r="P28" s="4"/>
      <c r="Q28" s="21"/>
      <c r="R28" s="16"/>
      <c r="S28" s="1"/>
      <c r="T28" s="1"/>
      <c r="U28" s="1"/>
      <c r="V28" s="18"/>
      <c r="W28" s="1"/>
      <c r="X28" s="1"/>
      <c r="Y28" s="1"/>
      <c r="Z28" s="1"/>
      <c r="AA28" s="17"/>
    </row>
    <row r="29" spans="2:27" x14ac:dyDescent="0.2">
      <c r="B29" s="6">
        <v>21</v>
      </c>
      <c r="C29" s="6"/>
      <c r="D29" s="24"/>
      <c r="E29" s="22"/>
      <c r="F29" s="22"/>
      <c r="G29" s="22"/>
      <c r="H29" s="22"/>
      <c r="I29" s="23"/>
      <c r="J29" s="4"/>
      <c r="K29" s="4"/>
      <c r="L29" s="4"/>
      <c r="M29" s="4"/>
      <c r="N29" s="4"/>
      <c r="O29" s="4"/>
      <c r="P29" s="4"/>
      <c r="Q29" s="21"/>
      <c r="R29" s="16"/>
      <c r="S29" s="1"/>
      <c r="T29" s="1"/>
      <c r="U29" s="1"/>
      <c r="V29" s="18"/>
      <c r="W29" s="1"/>
      <c r="X29" s="1"/>
      <c r="Y29" s="1"/>
      <c r="Z29" s="1"/>
      <c r="AA29" s="17"/>
    </row>
    <row r="30" spans="2:27" x14ac:dyDescent="0.2">
      <c r="B30" s="6">
        <v>22</v>
      </c>
      <c r="C30" s="6"/>
      <c r="D30" s="25"/>
      <c r="E30" s="25"/>
      <c r="F30" s="25"/>
      <c r="G30" s="25"/>
      <c r="H30" s="25"/>
      <c r="I30" s="25"/>
      <c r="J30" s="4"/>
      <c r="K30" s="4"/>
      <c r="L30" s="4"/>
      <c r="M30" s="4"/>
      <c r="N30" s="4"/>
      <c r="O30" s="4"/>
      <c r="P30" s="4"/>
      <c r="Q30" s="21"/>
      <c r="R30" s="16"/>
      <c r="S30" s="1"/>
      <c r="T30" s="1"/>
      <c r="U30" s="1"/>
      <c r="V30" s="18"/>
      <c r="W30" s="1"/>
      <c r="X30" s="1"/>
      <c r="Y30" s="1"/>
      <c r="Z30" s="1"/>
      <c r="AA30" s="17"/>
    </row>
    <row r="31" spans="2:27" x14ac:dyDescent="0.2">
      <c r="B31" s="6">
        <v>23</v>
      </c>
      <c r="C31" s="6"/>
      <c r="D31" s="81"/>
      <c r="E31" s="81"/>
      <c r="F31" s="81"/>
      <c r="G31" s="81"/>
      <c r="H31" s="81"/>
      <c r="I31" s="81"/>
      <c r="J31" s="4"/>
      <c r="K31" s="4"/>
      <c r="L31" s="4"/>
      <c r="M31" s="4"/>
      <c r="N31" s="4"/>
      <c r="O31" s="4"/>
      <c r="P31" s="4"/>
      <c r="Q31" s="21"/>
      <c r="R31" s="16"/>
      <c r="S31" s="1"/>
      <c r="T31" s="1"/>
      <c r="U31" s="1"/>
      <c r="V31" s="18"/>
      <c r="W31" s="1"/>
      <c r="X31" s="1"/>
      <c r="Y31" s="1"/>
      <c r="Z31" s="1"/>
      <c r="AA31" s="17"/>
    </row>
    <row r="32" spans="2:27" x14ac:dyDescent="0.2">
      <c r="B32" s="6">
        <v>24</v>
      </c>
      <c r="C32" s="6"/>
      <c r="D32" s="78"/>
      <c r="E32" s="79"/>
      <c r="F32" s="79"/>
      <c r="G32" s="79"/>
      <c r="H32" s="79"/>
      <c r="I32" s="80"/>
      <c r="J32" s="4"/>
      <c r="K32" s="4"/>
      <c r="L32" s="4"/>
      <c r="M32" s="4"/>
      <c r="N32" s="4"/>
      <c r="O32" s="4"/>
      <c r="P32" s="4"/>
      <c r="Q32" s="21"/>
      <c r="R32" s="16"/>
      <c r="S32" s="1"/>
      <c r="T32" s="1"/>
      <c r="U32" s="1"/>
      <c r="V32" s="18"/>
      <c r="W32" s="1"/>
      <c r="Y32" s="1"/>
      <c r="Z32" s="1"/>
      <c r="AA32" s="17"/>
    </row>
    <row r="33" spans="2:27" x14ac:dyDescent="0.2">
      <c r="B33" s="6">
        <v>25</v>
      </c>
      <c r="C33" s="6"/>
      <c r="D33" s="81"/>
      <c r="E33" s="81"/>
      <c r="F33" s="81"/>
      <c r="G33" s="81"/>
      <c r="H33" s="81"/>
      <c r="I33" s="81"/>
      <c r="J33" s="4"/>
      <c r="K33" s="4"/>
      <c r="L33" s="4"/>
      <c r="M33" s="4"/>
      <c r="N33" s="4"/>
      <c r="O33" s="4"/>
      <c r="P33" s="4"/>
      <c r="Q33" s="21"/>
      <c r="S33" s="1"/>
      <c r="V33" s="18"/>
      <c r="W33" s="1"/>
      <c r="X33" s="1"/>
      <c r="Y33" s="1"/>
      <c r="AA33" s="17"/>
    </row>
    <row r="34" spans="2:27" x14ac:dyDescent="0.2">
      <c r="B34" s="6">
        <v>26</v>
      </c>
      <c r="C34" s="3"/>
      <c r="D34" s="28"/>
      <c r="E34" s="28"/>
      <c r="F34" s="28"/>
      <c r="G34" s="28"/>
      <c r="H34" s="28"/>
      <c r="I34" s="29"/>
      <c r="J34" s="4"/>
      <c r="K34" s="4"/>
      <c r="L34" s="4"/>
      <c r="M34" s="4"/>
      <c r="N34" s="4"/>
      <c r="O34" s="4"/>
      <c r="P34" s="4"/>
      <c r="Q34" s="21"/>
      <c r="S34" s="1"/>
      <c r="V34" s="18"/>
      <c r="W34" s="1"/>
      <c r="X34" s="1"/>
      <c r="Y34" s="1"/>
      <c r="AA34" s="17"/>
    </row>
    <row r="35" spans="2:27" x14ac:dyDescent="0.2">
      <c r="B35" s="6">
        <v>27</v>
      </c>
      <c r="C35" s="30"/>
      <c r="D35" s="33"/>
      <c r="E35" s="33"/>
      <c r="F35" s="33"/>
      <c r="G35" s="33"/>
      <c r="H35" s="33"/>
      <c r="I35" s="34"/>
      <c r="J35" s="4"/>
      <c r="K35" s="4"/>
      <c r="L35" s="4"/>
      <c r="M35" s="4"/>
      <c r="N35" s="4"/>
      <c r="O35" s="4"/>
      <c r="P35" s="4"/>
      <c r="Q35" s="21"/>
      <c r="R35" s="16"/>
      <c r="S35" s="1"/>
      <c r="T35" s="1"/>
      <c r="U35" s="1"/>
      <c r="V35" s="18"/>
      <c r="W35" s="1"/>
      <c r="X35" s="1"/>
      <c r="Y35" s="1"/>
      <c r="Z35" s="1"/>
      <c r="AA35" s="17"/>
    </row>
    <row r="36" spans="2:27" x14ac:dyDescent="0.2">
      <c r="B36" s="6">
        <v>28</v>
      </c>
      <c r="C36" s="30"/>
      <c r="J36" s="4"/>
      <c r="K36" s="4"/>
      <c r="L36" s="4"/>
      <c r="M36" s="4"/>
      <c r="N36" s="4"/>
      <c r="O36" s="4"/>
      <c r="P36" s="4"/>
      <c r="Q36" s="21"/>
      <c r="R36" s="16"/>
      <c r="S36" s="1"/>
      <c r="T36" s="1"/>
      <c r="U36" s="1"/>
      <c r="V36" s="18"/>
      <c r="W36" s="1"/>
      <c r="X36" s="1"/>
      <c r="Y36" s="1"/>
      <c r="Z36" s="1"/>
      <c r="AA36" s="17"/>
    </row>
    <row r="37" spans="2:27" x14ac:dyDescent="0.2">
      <c r="B37" s="6">
        <v>29</v>
      </c>
      <c r="C37" s="6"/>
      <c r="D37" s="81"/>
      <c r="E37" s="81"/>
      <c r="F37" s="81"/>
      <c r="G37" s="81"/>
      <c r="H37" s="81"/>
      <c r="I37" s="81"/>
      <c r="J37" s="4"/>
      <c r="K37" s="4"/>
      <c r="L37" s="4"/>
      <c r="M37" s="4"/>
      <c r="N37" s="4"/>
      <c r="O37" s="4"/>
      <c r="P37" s="4"/>
      <c r="Q37" s="21"/>
      <c r="R37" s="16"/>
      <c r="S37" s="1"/>
      <c r="T37" s="1"/>
      <c r="U37" s="1"/>
      <c r="V37" s="18"/>
      <c r="W37" s="1"/>
      <c r="X37" s="1"/>
      <c r="Y37" s="1"/>
      <c r="Z37" s="1"/>
      <c r="AA37" s="17"/>
    </row>
    <row r="38" spans="2:27" x14ac:dyDescent="0.2">
      <c r="B38" s="6">
        <v>30</v>
      </c>
      <c r="C38" s="6"/>
      <c r="D38" s="81"/>
      <c r="E38" s="81"/>
      <c r="F38" s="81"/>
      <c r="G38" s="81"/>
      <c r="H38" s="81"/>
      <c r="I38" s="81"/>
      <c r="J38" s="4"/>
      <c r="K38" s="4"/>
      <c r="L38" s="4"/>
      <c r="M38" s="4"/>
      <c r="N38" s="4"/>
      <c r="O38" s="4"/>
      <c r="P38" s="4"/>
      <c r="Q38" s="21"/>
      <c r="R38" s="16"/>
      <c r="S38" s="1"/>
      <c r="T38" s="1"/>
      <c r="U38" s="1"/>
      <c r="V38" s="18"/>
      <c r="W38" s="1"/>
      <c r="X38" s="1"/>
      <c r="Y38" s="1"/>
      <c r="Z38" s="1"/>
      <c r="AA38" s="17"/>
    </row>
    <row r="39" spans="2:27" x14ac:dyDescent="0.2">
      <c r="B39" s="6">
        <v>31</v>
      </c>
      <c r="C39" s="6"/>
      <c r="D39" s="78"/>
      <c r="E39" s="79"/>
      <c r="F39" s="79"/>
      <c r="G39" s="79"/>
      <c r="H39" s="79"/>
      <c r="I39" s="80"/>
      <c r="J39" s="4"/>
      <c r="K39" s="4"/>
      <c r="L39" s="4"/>
      <c r="M39" s="4"/>
      <c r="N39" s="4"/>
      <c r="O39" s="4"/>
      <c r="P39" s="4"/>
      <c r="Q39" s="21"/>
      <c r="R39" s="16"/>
      <c r="S39" s="1"/>
      <c r="T39" s="1"/>
      <c r="U39" s="1"/>
      <c r="V39" s="18"/>
      <c r="W39" s="1"/>
      <c r="X39" s="1"/>
      <c r="Y39" s="1"/>
      <c r="Z39" s="1"/>
      <c r="AA39" s="17"/>
    </row>
    <row r="40" spans="2:27" x14ac:dyDescent="0.2">
      <c r="B40" s="6">
        <v>32</v>
      </c>
      <c r="C40" s="6"/>
      <c r="D40" s="78"/>
      <c r="E40" s="79"/>
      <c r="F40" s="79"/>
      <c r="G40" s="79"/>
      <c r="H40" s="79"/>
      <c r="I40" s="80"/>
      <c r="J40" s="4"/>
      <c r="K40" s="4"/>
      <c r="L40" s="4"/>
      <c r="M40" s="4"/>
      <c r="N40" s="4"/>
      <c r="O40" s="4"/>
      <c r="P40" s="4"/>
      <c r="Q40" s="21"/>
      <c r="R40" s="16"/>
      <c r="S40" s="1"/>
      <c r="T40" s="1"/>
      <c r="U40" s="1"/>
      <c r="V40" s="18"/>
      <c r="W40" s="1"/>
      <c r="X40" s="1"/>
      <c r="Y40" s="1"/>
      <c r="Z40" s="1"/>
      <c r="AA40" s="17"/>
    </row>
    <row r="41" spans="2:27" x14ac:dyDescent="0.2">
      <c r="B41" s="6">
        <v>33</v>
      </c>
      <c r="C41" s="6"/>
      <c r="D41" s="78"/>
      <c r="E41" s="79"/>
      <c r="F41" s="79"/>
      <c r="G41" s="79"/>
      <c r="H41" s="79"/>
      <c r="I41" s="80"/>
      <c r="J41" s="4"/>
      <c r="K41" s="4"/>
      <c r="L41" s="4"/>
      <c r="M41" s="4"/>
      <c r="N41" s="4"/>
      <c r="O41" s="4"/>
      <c r="P41" s="4"/>
      <c r="Q41" s="21"/>
      <c r="R41" s="16"/>
      <c r="S41" s="1"/>
      <c r="T41" s="1"/>
      <c r="U41" s="1"/>
      <c r="V41" s="18"/>
      <c r="W41" s="1"/>
      <c r="X41" s="1"/>
      <c r="Y41" s="1"/>
      <c r="Z41" s="1"/>
      <c r="AA41" s="17"/>
    </row>
    <row r="42" spans="2:27" x14ac:dyDescent="0.2">
      <c r="B42" s="6">
        <v>34</v>
      </c>
      <c r="C42" s="6"/>
      <c r="D42" s="81"/>
      <c r="E42" s="81"/>
      <c r="F42" s="81"/>
      <c r="G42" s="81"/>
      <c r="H42" s="81"/>
      <c r="I42" s="81"/>
      <c r="J42" s="4"/>
      <c r="K42" s="4"/>
      <c r="L42" s="4"/>
      <c r="M42" s="4"/>
      <c r="N42" s="4"/>
      <c r="O42" s="4"/>
      <c r="P42" s="4"/>
      <c r="Q42" s="21"/>
      <c r="R42" s="16"/>
      <c r="S42" s="1"/>
      <c r="T42" s="1"/>
      <c r="U42" s="1"/>
      <c r="V42" s="18"/>
      <c r="W42" s="1"/>
      <c r="X42" s="1"/>
      <c r="Y42" s="1"/>
      <c r="Z42" s="1"/>
      <c r="AA42" s="17"/>
    </row>
    <row r="43" spans="2:27" x14ac:dyDescent="0.2">
      <c r="B43" s="6">
        <v>35</v>
      </c>
      <c r="C43" s="6"/>
      <c r="D43" s="81"/>
      <c r="E43" s="81"/>
      <c r="F43" s="81"/>
      <c r="G43" s="81"/>
      <c r="H43" s="81"/>
      <c r="I43" s="81"/>
      <c r="J43" s="4"/>
      <c r="K43" s="4"/>
      <c r="L43" s="4"/>
      <c r="M43" s="4"/>
      <c r="N43" s="4"/>
      <c r="O43" s="4"/>
      <c r="P43" s="4"/>
      <c r="Q43" s="21"/>
      <c r="R43" s="16"/>
      <c r="S43" s="1"/>
      <c r="T43" s="1"/>
      <c r="U43" s="1"/>
      <c r="V43" s="18"/>
      <c r="W43" s="1"/>
      <c r="X43" s="1"/>
      <c r="Y43" s="1"/>
      <c r="Z43" s="1"/>
      <c r="AA43" s="17"/>
    </row>
    <row r="44" spans="2:27" x14ac:dyDescent="0.2">
      <c r="B44" s="6">
        <v>36</v>
      </c>
      <c r="C44" s="6"/>
      <c r="D44" s="81"/>
      <c r="E44" s="81"/>
      <c r="F44" s="81"/>
      <c r="G44" s="81"/>
      <c r="H44" s="81"/>
      <c r="I44" s="81"/>
      <c r="J44" s="4"/>
      <c r="K44" s="4"/>
      <c r="L44" s="4"/>
      <c r="M44" s="4"/>
      <c r="N44" s="4"/>
      <c r="O44" s="4"/>
      <c r="P44" s="4"/>
      <c r="Q44" s="21"/>
      <c r="R44" s="16"/>
      <c r="S44" s="1"/>
      <c r="T44" s="1"/>
      <c r="U44" s="1"/>
      <c r="V44" s="18"/>
      <c r="W44" s="1"/>
      <c r="X44" s="1"/>
      <c r="Y44" s="1"/>
      <c r="Z44" s="1"/>
      <c r="AA44" s="17"/>
    </row>
    <row r="45" spans="2:27" x14ac:dyDescent="0.2">
      <c r="B45" s="6">
        <v>37</v>
      </c>
      <c r="C45" s="6"/>
      <c r="D45" s="81"/>
      <c r="E45" s="81"/>
      <c r="F45" s="81"/>
      <c r="G45" s="81"/>
      <c r="H45" s="81"/>
      <c r="I45" s="81"/>
      <c r="J45" s="4"/>
      <c r="K45" s="4"/>
      <c r="L45" s="4"/>
      <c r="M45" s="4"/>
      <c r="N45" s="4"/>
      <c r="O45" s="4"/>
      <c r="P45" s="4"/>
      <c r="Q45" s="21"/>
      <c r="R45" s="16"/>
      <c r="S45" s="1"/>
      <c r="T45" s="1"/>
      <c r="U45" s="1"/>
      <c r="V45" s="18"/>
      <c r="W45" s="1"/>
      <c r="X45" s="1"/>
      <c r="Y45" s="1"/>
      <c r="Z45" s="1"/>
      <c r="AA45" s="17"/>
    </row>
    <row r="46" spans="2:27" x14ac:dyDescent="0.2">
      <c r="B46" s="6">
        <v>38</v>
      </c>
      <c r="C46" s="6"/>
      <c r="D46" s="49"/>
      <c r="E46" s="49"/>
      <c r="F46" s="49"/>
      <c r="G46" s="49"/>
      <c r="H46" s="49"/>
      <c r="I46" s="49"/>
      <c r="J46" s="4"/>
      <c r="K46" s="4"/>
      <c r="L46" s="4"/>
      <c r="M46" s="4"/>
      <c r="N46" s="4"/>
      <c r="O46" s="4"/>
      <c r="P46" s="4"/>
      <c r="Q46" s="21"/>
      <c r="AA46" s="17"/>
    </row>
    <row r="47" spans="2:27" x14ac:dyDescent="0.2">
      <c r="B47" s="6">
        <v>39</v>
      </c>
      <c r="C47" s="7"/>
      <c r="D47" s="49"/>
      <c r="E47" s="49"/>
      <c r="F47" s="49"/>
      <c r="G47" s="49"/>
      <c r="H47" s="49"/>
      <c r="I47" s="49"/>
      <c r="J47" s="3"/>
      <c r="K47" s="3"/>
      <c r="L47" s="3"/>
      <c r="M47" s="3"/>
      <c r="N47" s="3"/>
      <c r="O47" s="3"/>
      <c r="P47" s="3"/>
      <c r="Q47" s="21"/>
    </row>
    <row r="48" spans="2:27" x14ac:dyDescent="0.2">
      <c r="C48" s="3"/>
      <c r="D48" s="57"/>
      <c r="E48" s="58"/>
      <c r="F48" s="58"/>
      <c r="G48" s="58"/>
      <c r="H48" s="58"/>
      <c r="I48" s="59"/>
      <c r="J48" s="14"/>
      <c r="K48" s="14"/>
      <c r="L48" s="14"/>
      <c r="M48" s="14"/>
      <c r="N48" s="14"/>
      <c r="O48" s="14"/>
      <c r="P48" s="14"/>
      <c r="Q48" s="14"/>
    </row>
    <row r="49" spans="3:17" x14ac:dyDescent="0.2">
      <c r="C49" s="74"/>
      <c r="D49" s="74"/>
      <c r="E49" s="1"/>
      <c r="H49" s="82" t="s">
        <v>18</v>
      </c>
      <c r="I49" s="82"/>
      <c r="J49" s="11">
        <f>COUNTIF(J9:J47,"&gt;=70")</f>
        <v>12</v>
      </c>
      <c r="K49" s="11">
        <f t="shared" ref="K49:M49" si="1">COUNTIF(K9:K47,"&gt;=70")</f>
        <v>13</v>
      </c>
      <c r="L49" s="11">
        <f t="shared" si="1"/>
        <v>13</v>
      </c>
      <c r="M49" s="11">
        <f t="shared" si="1"/>
        <v>12</v>
      </c>
      <c r="N49" s="11">
        <f t="shared" ref="N49:Q49" si="2">COUNTIF(N9:N47,"&gt;=70")</f>
        <v>0</v>
      </c>
      <c r="O49" s="11">
        <f t="shared" si="2"/>
        <v>0</v>
      </c>
      <c r="P49" s="11">
        <f t="shared" si="2"/>
        <v>0</v>
      </c>
      <c r="Q49" s="11">
        <f t="shared" si="2"/>
        <v>12</v>
      </c>
    </row>
    <row r="50" spans="3:17" x14ac:dyDescent="0.2">
      <c r="C50" s="51"/>
      <c r="D50" s="51"/>
      <c r="E50" s="8"/>
      <c r="H50" s="62" t="s">
        <v>19</v>
      </c>
      <c r="I50" s="62"/>
      <c r="J50" s="12">
        <f>COUNTIF(J9:J45,"&lt;70")</f>
        <v>3</v>
      </c>
      <c r="K50" s="12">
        <f t="shared" ref="K50:M50" si="3">COUNTIF(K9:K45,"&lt;70")</f>
        <v>2</v>
      </c>
      <c r="L50" s="12">
        <f t="shared" si="3"/>
        <v>2</v>
      </c>
      <c r="M50" s="12">
        <f t="shared" si="3"/>
        <v>3</v>
      </c>
      <c r="N50" s="12">
        <f t="shared" ref="N50:Q50" si="4">COUNTIF(N9:N45,"&lt;70")</f>
        <v>15</v>
      </c>
      <c r="O50" s="12">
        <f t="shared" si="4"/>
        <v>15</v>
      </c>
      <c r="P50" s="12">
        <f t="shared" si="4"/>
        <v>15</v>
      </c>
      <c r="Q50" s="12">
        <f t="shared" si="4"/>
        <v>3</v>
      </c>
    </row>
    <row r="51" spans="3:17" x14ac:dyDescent="0.2">
      <c r="C51" s="51"/>
      <c r="D51" s="51"/>
      <c r="E51" s="51"/>
      <c r="H51" s="62" t="s">
        <v>20</v>
      </c>
      <c r="I51" s="62"/>
      <c r="J51" s="12">
        <v>15</v>
      </c>
      <c r="K51" s="12">
        <v>15</v>
      </c>
      <c r="L51" s="12">
        <v>15</v>
      </c>
      <c r="M51" s="12">
        <v>15</v>
      </c>
      <c r="N51" s="12">
        <v>15</v>
      </c>
      <c r="O51" s="12">
        <v>15</v>
      </c>
      <c r="P51" s="12">
        <v>15</v>
      </c>
      <c r="Q51" s="12">
        <v>15</v>
      </c>
    </row>
    <row r="52" spans="3:17" x14ac:dyDescent="0.2">
      <c r="C52" s="51"/>
      <c r="D52" s="51"/>
      <c r="E52" s="1"/>
      <c r="H52" s="52" t="s">
        <v>15</v>
      </c>
      <c r="I52" s="52"/>
      <c r="J52" s="19">
        <f>J49/J51*100</f>
        <v>80</v>
      </c>
      <c r="K52" s="19">
        <f t="shared" ref="K52:M52" si="5">K49/K51*100</f>
        <v>86.666666666666671</v>
      </c>
      <c r="L52" s="19">
        <f t="shared" si="5"/>
        <v>86.666666666666671</v>
      </c>
      <c r="M52" s="19">
        <f t="shared" si="5"/>
        <v>80</v>
      </c>
      <c r="N52" s="19">
        <f t="shared" ref="N52:Q52" si="6">N49/N51*100</f>
        <v>0</v>
      </c>
      <c r="O52" s="19">
        <f t="shared" si="6"/>
        <v>0</v>
      </c>
      <c r="P52" s="19">
        <f t="shared" si="6"/>
        <v>0</v>
      </c>
      <c r="Q52" s="19">
        <f t="shared" si="6"/>
        <v>80</v>
      </c>
    </row>
    <row r="53" spans="3:17" x14ac:dyDescent="0.2">
      <c r="C53" s="51"/>
      <c r="D53" s="51"/>
      <c r="E53" s="1"/>
      <c r="H53" s="52" t="s">
        <v>16</v>
      </c>
      <c r="I53" s="52"/>
      <c r="J53" s="13">
        <f>J50/J51</f>
        <v>0.2</v>
      </c>
      <c r="K53" s="13">
        <f t="shared" ref="K53:M53" si="7">K50/K51</f>
        <v>0.13333333333333333</v>
      </c>
      <c r="L53" s="13">
        <f t="shared" si="7"/>
        <v>0.13333333333333333</v>
      </c>
      <c r="M53" s="13">
        <f t="shared" si="7"/>
        <v>0.2</v>
      </c>
      <c r="N53" s="13">
        <f t="shared" ref="N53:Q53" si="8">N50/N51</f>
        <v>1</v>
      </c>
      <c r="O53" s="13">
        <f t="shared" si="8"/>
        <v>1</v>
      </c>
      <c r="P53" s="13">
        <f t="shared" si="8"/>
        <v>1</v>
      </c>
      <c r="Q53" s="13">
        <f t="shared" si="8"/>
        <v>0.2</v>
      </c>
    </row>
    <row r="54" spans="3:17" x14ac:dyDescent="0.2">
      <c r="C54" s="51"/>
      <c r="D54" s="51"/>
      <c r="E54" s="8"/>
    </row>
    <row r="55" spans="3:17" x14ac:dyDescent="0.2">
      <c r="C55" s="1"/>
      <c r="D55" s="1"/>
      <c r="E55" s="8"/>
      <c r="J55" s="53"/>
      <c r="K55" s="53"/>
      <c r="L55" s="53"/>
      <c r="M55" s="53"/>
      <c r="N55" s="53"/>
      <c r="O55" s="53"/>
      <c r="P55" s="53"/>
    </row>
    <row r="56" spans="3:17" x14ac:dyDescent="0.2">
      <c r="J56" s="50" t="s">
        <v>17</v>
      </c>
      <c r="K56" s="50"/>
      <c r="L56" s="50"/>
      <c r="M56" s="50"/>
      <c r="N56" s="50"/>
      <c r="O56" s="50"/>
      <c r="P56" s="50"/>
    </row>
  </sheetData>
  <mergeCells count="41">
    <mergeCell ref="C53:D53"/>
    <mergeCell ref="H53:I53"/>
    <mergeCell ref="C54:D54"/>
    <mergeCell ref="J55:P55"/>
    <mergeCell ref="J56:P56"/>
    <mergeCell ref="C50:D50"/>
    <mergeCell ref="H50:I50"/>
    <mergeCell ref="C51:E51"/>
    <mergeCell ref="H51:I51"/>
    <mergeCell ref="C52:D52"/>
    <mergeCell ref="H52:I52"/>
    <mergeCell ref="D47:I47"/>
    <mergeCell ref="D48:I48"/>
    <mergeCell ref="C49:D49"/>
    <mergeCell ref="H49:I49"/>
    <mergeCell ref="D46:I46"/>
    <mergeCell ref="D6:G6"/>
    <mergeCell ref="I6:J6"/>
    <mergeCell ref="K6:P6"/>
    <mergeCell ref="D8:I8"/>
    <mergeCell ref="D42:I42"/>
    <mergeCell ref="D33:I33"/>
    <mergeCell ref="D37:I37"/>
    <mergeCell ref="D24:I24"/>
    <mergeCell ref="D32:I32"/>
    <mergeCell ref="D43:I43"/>
    <mergeCell ref="D44:I44"/>
    <mergeCell ref="D45:I45"/>
    <mergeCell ref="D41:I41"/>
    <mergeCell ref="B2:P2"/>
    <mergeCell ref="C3:P3"/>
    <mergeCell ref="D4:G4"/>
    <mergeCell ref="J4:K4"/>
    <mergeCell ref="N4:O4"/>
    <mergeCell ref="D39:I39"/>
    <mergeCell ref="D40:I40"/>
    <mergeCell ref="D17:I17"/>
    <mergeCell ref="D38:I38"/>
    <mergeCell ref="D21:I21"/>
    <mergeCell ref="D25:I25"/>
    <mergeCell ref="D31:I3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D63EC-5144-4CDB-9B96-94B7B91E8062}">
  <dimension ref="B2:W56"/>
  <sheetViews>
    <sheetView tabSelected="1" zoomScaleNormal="100" workbookViewId="0">
      <selection activeCell="N41" sqref="N41"/>
    </sheetView>
  </sheetViews>
  <sheetFormatPr baseColWidth="10" defaultRowHeight="15" x14ac:dyDescent="0.2"/>
  <cols>
    <col min="1" max="1" width="4" customWidth="1"/>
    <col min="2" max="2" width="5.33203125" customWidth="1"/>
    <col min="3" max="3" width="10.1640625" customWidth="1"/>
    <col min="7" max="7" width="3.5" customWidth="1"/>
    <col min="8" max="8" width="3.33203125" customWidth="1"/>
    <col min="9" max="9" width="6" customWidth="1"/>
    <col min="10" max="10" width="8.6640625" customWidth="1"/>
    <col min="11" max="11" width="6.1640625" customWidth="1"/>
    <col min="12" max="12" width="5.1640625" customWidth="1"/>
    <col min="13" max="13" width="6.33203125" customWidth="1"/>
    <col min="14" max="14" width="5.5" customWidth="1"/>
    <col min="15" max="15" width="6.5" customWidth="1"/>
    <col min="16" max="16" width="11.5" customWidth="1"/>
    <col min="18" max="18" width="6" customWidth="1"/>
    <col min="19" max="19" width="9.6640625" customWidth="1"/>
    <col min="20" max="21" width="7.33203125" customWidth="1"/>
    <col min="22" max="22" width="8.33203125" customWidth="1"/>
    <col min="23" max="23" width="8" customWidth="1"/>
  </cols>
  <sheetData>
    <row r="2" spans="2:23" ht="16" x14ac:dyDescent="0.2">
      <c r="B2" s="66" t="s">
        <v>36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2"/>
    </row>
    <row r="3" spans="2:23" x14ac:dyDescent="0.2">
      <c r="C3" s="67" t="s">
        <v>8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1"/>
    </row>
    <row r="4" spans="2:23" x14ac:dyDescent="0.2">
      <c r="C4" t="s">
        <v>0</v>
      </c>
      <c r="D4" s="68" t="s">
        <v>167</v>
      </c>
      <c r="E4" s="68"/>
      <c r="F4" s="68"/>
      <c r="G4" s="68"/>
      <c r="I4" t="s">
        <v>1</v>
      </c>
      <c r="J4" s="64" t="s">
        <v>168</v>
      </c>
      <c r="K4" s="64"/>
      <c r="M4" t="s">
        <v>2</v>
      </c>
      <c r="N4" s="69">
        <v>45637</v>
      </c>
      <c r="O4" s="69"/>
    </row>
    <row r="5" spans="2:23" x14ac:dyDescent="0.2">
      <c r="D5" s="5"/>
      <c r="E5" s="5"/>
      <c r="F5" s="5"/>
      <c r="G5" s="5"/>
    </row>
    <row r="6" spans="2:23" x14ac:dyDescent="0.2">
      <c r="C6" t="s">
        <v>3</v>
      </c>
      <c r="D6" s="64" t="s">
        <v>104</v>
      </c>
      <c r="E6" s="64"/>
      <c r="F6" s="64"/>
      <c r="G6" s="64"/>
      <c r="I6" s="51" t="s">
        <v>21</v>
      </c>
      <c r="J6" s="51"/>
      <c r="K6" s="65" t="s">
        <v>29</v>
      </c>
      <c r="L6" s="65"/>
      <c r="M6" s="65"/>
      <c r="N6" s="65"/>
      <c r="O6" s="65"/>
      <c r="P6" s="65"/>
    </row>
    <row r="8" spans="2:23" x14ac:dyDescent="0.2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  <c r="R8" s="47"/>
      <c r="S8" s="94"/>
      <c r="T8" s="95"/>
      <c r="U8" s="95"/>
      <c r="V8" s="95"/>
    </row>
    <row r="9" spans="2:23" x14ac:dyDescent="0.2">
      <c r="B9" s="3">
        <v>1</v>
      </c>
      <c r="C9" t="s">
        <v>169</v>
      </c>
      <c r="D9" s="87" t="s">
        <v>188</v>
      </c>
      <c r="E9" s="88"/>
      <c r="F9" s="88"/>
      <c r="G9" s="88"/>
      <c r="H9" s="88"/>
      <c r="I9" s="89"/>
      <c r="J9" s="4">
        <v>78</v>
      </c>
      <c r="K9" s="4">
        <v>80</v>
      </c>
      <c r="L9" s="4">
        <v>0</v>
      </c>
      <c r="M9" s="4">
        <v>70</v>
      </c>
      <c r="N9" s="4">
        <v>0</v>
      </c>
      <c r="O9" s="4">
        <v>0</v>
      </c>
      <c r="P9" s="4">
        <v>0</v>
      </c>
      <c r="Q9" s="10">
        <f>SUM(J9:O9)/4</f>
        <v>57</v>
      </c>
      <c r="R9" s="16"/>
      <c r="S9" s="90"/>
      <c r="T9" s="96"/>
      <c r="U9" s="96"/>
      <c r="V9" s="93"/>
      <c r="W9" s="1"/>
    </row>
    <row r="10" spans="2:23" x14ac:dyDescent="0.2">
      <c r="B10" s="6">
        <v>2</v>
      </c>
      <c r="C10" t="s">
        <v>170</v>
      </c>
      <c r="D10" s="84" t="s">
        <v>189</v>
      </c>
      <c r="E10" s="85"/>
      <c r="F10" s="85"/>
      <c r="G10" s="85"/>
      <c r="H10" s="85"/>
      <c r="I10" s="86"/>
      <c r="J10" s="4">
        <v>75</v>
      </c>
      <c r="K10" s="4">
        <v>95</v>
      </c>
      <c r="L10" s="4">
        <v>92</v>
      </c>
      <c r="M10" s="4">
        <v>97</v>
      </c>
      <c r="N10" s="4">
        <v>0</v>
      </c>
      <c r="O10" s="4">
        <v>0</v>
      </c>
      <c r="P10" s="4" t="s">
        <v>207</v>
      </c>
      <c r="Q10" s="10">
        <f t="shared" ref="Q10:Q37" si="0">SUM(J10:O10)/4</f>
        <v>89.75</v>
      </c>
      <c r="R10" s="16"/>
      <c r="S10" s="90"/>
      <c r="T10" s="96"/>
      <c r="U10" s="96"/>
      <c r="V10" s="93"/>
      <c r="W10" s="1"/>
    </row>
    <row r="11" spans="2:23" x14ac:dyDescent="0.2">
      <c r="B11" s="6">
        <v>3</v>
      </c>
      <c r="C11" t="s">
        <v>171</v>
      </c>
      <c r="D11" s="87" t="s">
        <v>190</v>
      </c>
      <c r="E11" s="88"/>
      <c r="F11" s="88"/>
      <c r="G11" s="88"/>
      <c r="H11" s="88"/>
      <c r="I11" s="89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  <c r="R11" s="16"/>
      <c r="S11" s="90"/>
      <c r="T11" s="96"/>
      <c r="U11" s="96"/>
      <c r="V11" s="93"/>
      <c r="W11" s="1"/>
    </row>
    <row r="12" spans="2:23" x14ac:dyDescent="0.2">
      <c r="B12" s="6">
        <v>4</v>
      </c>
      <c r="C12" t="s">
        <v>172</v>
      </c>
      <c r="D12" s="87" t="s">
        <v>191</v>
      </c>
      <c r="E12" s="88"/>
      <c r="F12" s="88"/>
      <c r="G12" s="88"/>
      <c r="H12" s="88"/>
      <c r="I12" s="89"/>
      <c r="J12" s="4">
        <v>78</v>
      </c>
      <c r="K12" s="4">
        <v>98</v>
      </c>
      <c r="L12" s="4">
        <v>77</v>
      </c>
      <c r="M12" s="4">
        <v>97</v>
      </c>
      <c r="N12" s="4">
        <v>0</v>
      </c>
      <c r="O12" s="4">
        <v>0</v>
      </c>
      <c r="P12" s="4">
        <v>0</v>
      </c>
      <c r="Q12" s="10">
        <f t="shared" si="0"/>
        <v>87.5</v>
      </c>
      <c r="R12" s="16"/>
      <c r="S12" s="90"/>
      <c r="T12" s="96"/>
      <c r="U12" s="96"/>
      <c r="V12" s="93"/>
      <c r="W12" s="1"/>
    </row>
    <row r="13" spans="2:23" x14ac:dyDescent="0.2">
      <c r="B13" s="6">
        <v>5</v>
      </c>
      <c r="C13" t="s">
        <v>31</v>
      </c>
      <c r="D13" s="87" t="s">
        <v>101</v>
      </c>
      <c r="E13" s="88"/>
      <c r="F13" s="88"/>
      <c r="G13" s="88"/>
      <c r="H13" s="88"/>
      <c r="I13" s="89"/>
      <c r="J13" s="4">
        <v>83</v>
      </c>
      <c r="K13" s="4">
        <v>87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42.5</v>
      </c>
      <c r="R13" s="16"/>
      <c r="S13" s="90"/>
      <c r="T13" s="96"/>
      <c r="U13" s="96"/>
      <c r="V13" s="93"/>
      <c r="W13" s="1"/>
    </row>
    <row r="14" spans="2:23" x14ac:dyDescent="0.2">
      <c r="B14" s="6">
        <v>6</v>
      </c>
      <c r="C14" t="s">
        <v>173</v>
      </c>
      <c r="D14" s="84" t="s">
        <v>192</v>
      </c>
      <c r="E14" s="85"/>
      <c r="F14" s="85"/>
      <c r="G14" s="85"/>
      <c r="H14" s="85"/>
      <c r="I14" s="86"/>
      <c r="J14" s="4">
        <v>71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17.75</v>
      </c>
      <c r="R14" s="16"/>
      <c r="S14" s="90"/>
      <c r="T14" s="96"/>
      <c r="U14" s="96"/>
      <c r="V14" s="93"/>
      <c r="W14" s="1"/>
    </row>
    <row r="15" spans="2:23" x14ac:dyDescent="0.2">
      <c r="B15" s="6">
        <v>7</v>
      </c>
      <c r="C15" t="s">
        <v>27</v>
      </c>
      <c r="D15" s="87" t="s">
        <v>96</v>
      </c>
      <c r="E15" s="88"/>
      <c r="F15" s="88"/>
      <c r="G15" s="88"/>
      <c r="H15" s="88"/>
      <c r="I15" s="89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17.5</v>
      </c>
      <c r="R15" s="16"/>
      <c r="S15" s="90"/>
      <c r="T15" s="96"/>
      <c r="U15" s="96"/>
      <c r="V15" s="93"/>
      <c r="W15" s="1"/>
    </row>
    <row r="16" spans="2:23" x14ac:dyDescent="0.2">
      <c r="B16" s="6">
        <v>8</v>
      </c>
      <c r="C16" t="s">
        <v>174</v>
      </c>
      <c r="D16" s="87" t="s">
        <v>193</v>
      </c>
      <c r="E16" s="88"/>
      <c r="F16" s="88"/>
      <c r="G16" s="88"/>
      <c r="H16" s="88"/>
      <c r="I16" s="89"/>
      <c r="J16" s="4">
        <v>71</v>
      </c>
      <c r="K16" s="4">
        <v>88</v>
      </c>
      <c r="L16" s="4">
        <v>0</v>
      </c>
      <c r="M16" s="4">
        <v>88</v>
      </c>
      <c r="N16" s="4">
        <v>0</v>
      </c>
      <c r="O16" s="4">
        <v>0</v>
      </c>
      <c r="P16" s="4">
        <v>0</v>
      </c>
      <c r="Q16" s="10">
        <f t="shared" si="0"/>
        <v>61.75</v>
      </c>
      <c r="R16" s="16"/>
      <c r="S16" s="90"/>
      <c r="T16" s="96"/>
      <c r="U16" s="96"/>
      <c r="V16" s="93"/>
      <c r="W16" s="1"/>
    </row>
    <row r="17" spans="2:23" x14ac:dyDescent="0.2">
      <c r="B17" s="6">
        <v>9</v>
      </c>
      <c r="C17" t="s">
        <v>32</v>
      </c>
      <c r="D17" s="84" t="s">
        <v>30</v>
      </c>
      <c r="E17" s="85"/>
      <c r="F17" s="85"/>
      <c r="G17" s="85"/>
      <c r="H17" s="85"/>
      <c r="I17" s="86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  <c r="R17" s="16"/>
      <c r="S17" s="90"/>
      <c r="T17" s="96"/>
      <c r="U17" s="96"/>
      <c r="V17" s="93"/>
      <c r="W17" s="1"/>
    </row>
    <row r="18" spans="2:23" x14ac:dyDescent="0.2">
      <c r="B18" s="6">
        <v>10</v>
      </c>
      <c r="C18" t="s">
        <v>175</v>
      </c>
      <c r="D18" s="87" t="s">
        <v>194</v>
      </c>
      <c r="E18" s="88"/>
      <c r="F18" s="88"/>
      <c r="G18" s="88"/>
      <c r="H18" s="88"/>
      <c r="I18" s="89"/>
      <c r="J18" s="4">
        <v>0</v>
      </c>
      <c r="K18" s="4">
        <v>86</v>
      </c>
      <c r="L18" s="4">
        <v>0</v>
      </c>
      <c r="M18" s="4">
        <v>90</v>
      </c>
      <c r="N18" s="4">
        <v>0</v>
      </c>
      <c r="O18" s="4">
        <v>0</v>
      </c>
      <c r="P18" s="4">
        <v>0</v>
      </c>
      <c r="Q18" s="10">
        <f t="shared" si="0"/>
        <v>44</v>
      </c>
      <c r="R18" s="16"/>
      <c r="S18" s="90"/>
      <c r="T18" s="96"/>
      <c r="U18" s="96"/>
      <c r="V18" s="93"/>
      <c r="W18" s="1"/>
    </row>
    <row r="19" spans="2:23" x14ac:dyDescent="0.2">
      <c r="B19" s="6">
        <v>11</v>
      </c>
      <c r="C19" t="s">
        <v>23</v>
      </c>
      <c r="D19" s="84" t="s">
        <v>26</v>
      </c>
      <c r="E19" s="85"/>
      <c r="F19" s="85"/>
      <c r="G19" s="85"/>
      <c r="H19" s="85"/>
      <c r="I19" s="86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  <c r="R19" s="16"/>
      <c r="S19" s="90"/>
      <c r="T19" s="96"/>
      <c r="U19" s="96"/>
      <c r="V19" s="93"/>
      <c r="W19" s="1"/>
    </row>
    <row r="20" spans="2:23" x14ac:dyDescent="0.2">
      <c r="B20" s="6">
        <v>12</v>
      </c>
      <c r="C20" t="s">
        <v>176</v>
      </c>
      <c r="D20" s="87" t="s">
        <v>195</v>
      </c>
      <c r="E20" s="88"/>
      <c r="F20" s="88"/>
      <c r="G20" s="88"/>
      <c r="H20" s="88"/>
      <c r="I20" s="89"/>
      <c r="J20" s="4">
        <v>85</v>
      </c>
      <c r="K20" s="4">
        <v>87</v>
      </c>
      <c r="L20" s="4">
        <v>70</v>
      </c>
      <c r="M20" s="4">
        <v>87</v>
      </c>
      <c r="N20" s="4">
        <v>0</v>
      </c>
      <c r="O20" s="4">
        <v>0</v>
      </c>
      <c r="P20" s="4">
        <v>0</v>
      </c>
      <c r="Q20" s="10">
        <f t="shared" si="0"/>
        <v>82.25</v>
      </c>
      <c r="R20" s="16"/>
      <c r="S20" s="90"/>
      <c r="T20" s="96"/>
      <c r="U20" s="96"/>
      <c r="V20" s="93"/>
      <c r="W20" s="1"/>
    </row>
    <row r="21" spans="2:23" x14ac:dyDescent="0.2">
      <c r="B21" s="6">
        <v>13</v>
      </c>
      <c r="C21" t="s">
        <v>159</v>
      </c>
      <c r="D21" s="87" t="s">
        <v>160</v>
      </c>
      <c r="E21" s="88"/>
      <c r="F21" s="88"/>
      <c r="G21" s="88"/>
      <c r="H21" s="88"/>
      <c r="I21" s="89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17.5</v>
      </c>
      <c r="R21" s="16"/>
      <c r="S21" s="90"/>
      <c r="T21" s="96"/>
      <c r="U21" s="96"/>
      <c r="V21" s="93"/>
      <c r="W21" s="1"/>
    </row>
    <row r="22" spans="2:23" x14ac:dyDescent="0.2">
      <c r="B22" s="6">
        <v>14</v>
      </c>
      <c r="C22" t="s">
        <v>33</v>
      </c>
      <c r="D22" s="84" t="s">
        <v>57</v>
      </c>
      <c r="E22" s="85"/>
      <c r="F22" s="85"/>
      <c r="G22" s="85"/>
      <c r="H22" s="85"/>
      <c r="I22" s="86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  <c r="R22" s="16"/>
      <c r="S22" s="90"/>
      <c r="T22" s="96"/>
      <c r="U22" s="96"/>
      <c r="V22" s="93"/>
      <c r="W22" s="1"/>
    </row>
    <row r="23" spans="2:23" x14ac:dyDescent="0.2">
      <c r="B23" s="6">
        <v>15</v>
      </c>
      <c r="C23" t="s">
        <v>177</v>
      </c>
      <c r="D23" s="78" t="s">
        <v>196</v>
      </c>
      <c r="E23" s="79"/>
      <c r="F23" s="79"/>
      <c r="G23" s="79"/>
      <c r="H23" s="79"/>
      <c r="I23" s="80"/>
      <c r="J23" s="4">
        <v>76</v>
      </c>
      <c r="K23" s="4">
        <v>87</v>
      </c>
      <c r="L23" s="4">
        <v>70</v>
      </c>
      <c r="M23" s="4">
        <v>85</v>
      </c>
      <c r="N23" s="4">
        <v>0</v>
      </c>
      <c r="O23" s="4">
        <v>0</v>
      </c>
      <c r="P23" s="4">
        <v>0</v>
      </c>
      <c r="Q23" s="10">
        <f t="shared" si="0"/>
        <v>79.5</v>
      </c>
      <c r="R23" s="16"/>
      <c r="S23" s="90"/>
      <c r="T23" s="96"/>
      <c r="U23" s="96"/>
      <c r="V23" s="93"/>
      <c r="W23" s="1"/>
    </row>
    <row r="24" spans="2:23" x14ac:dyDescent="0.2">
      <c r="B24" s="6">
        <v>16</v>
      </c>
      <c r="C24" t="s">
        <v>24</v>
      </c>
      <c r="D24" s="87" t="s">
        <v>100</v>
      </c>
      <c r="E24" s="88"/>
      <c r="F24" s="88"/>
      <c r="G24" s="88"/>
      <c r="H24" s="88"/>
      <c r="I24" s="89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  <c r="R24" s="16"/>
      <c r="S24" s="90"/>
      <c r="T24" s="96"/>
      <c r="U24" s="96"/>
      <c r="V24" s="93"/>
      <c r="W24" s="1"/>
    </row>
    <row r="25" spans="2:23" x14ac:dyDescent="0.2">
      <c r="B25" s="6">
        <v>17</v>
      </c>
      <c r="C25" t="s">
        <v>178</v>
      </c>
      <c r="D25" s="78" t="s">
        <v>197</v>
      </c>
      <c r="E25" s="79"/>
      <c r="F25" s="79"/>
      <c r="G25" s="79"/>
      <c r="H25" s="79"/>
      <c r="I25" s="80"/>
      <c r="J25" s="4">
        <v>80</v>
      </c>
      <c r="K25" s="4">
        <v>93</v>
      </c>
      <c r="L25" s="4">
        <v>72</v>
      </c>
      <c r="M25" s="4">
        <v>83</v>
      </c>
      <c r="N25" s="4">
        <v>0</v>
      </c>
      <c r="O25" s="4">
        <v>0</v>
      </c>
      <c r="P25" s="4">
        <v>0</v>
      </c>
      <c r="Q25" s="10">
        <f t="shared" si="0"/>
        <v>82</v>
      </c>
      <c r="R25" s="16"/>
      <c r="S25" s="90"/>
      <c r="T25" s="96"/>
      <c r="U25" s="96"/>
      <c r="V25" s="93"/>
      <c r="W25" s="1"/>
    </row>
    <row r="26" spans="2:23" x14ac:dyDescent="0.2">
      <c r="B26" s="6">
        <v>18</v>
      </c>
      <c r="C26" t="s">
        <v>179</v>
      </c>
      <c r="D26" s="78" t="s">
        <v>198</v>
      </c>
      <c r="E26" s="79"/>
      <c r="F26" s="79"/>
      <c r="G26" s="79"/>
      <c r="H26" s="79"/>
      <c r="I26" s="80"/>
      <c r="J26" s="4">
        <v>90</v>
      </c>
      <c r="K26" s="4">
        <v>90</v>
      </c>
      <c r="L26" s="4">
        <v>87</v>
      </c>
      <c r="M26" s="4">
        <v>97</v>
      </c>
      <c r="N26" s="4">
        <v>0</v>
      </c>
      <c r="O26" s="4">
        <v>0</v>
      </c>
      <c r="P26" s="4">
        <v>0</v>
      </c>
      <c r="Q26" s="10">
        <f t="shared" si="0"/>
        <v>91</v>
      </c>
      <c r="R26" s="16"/>
      <c r="S26" s="90"/>
      <c r="T26" s="96"/>
      <c r="U26" s="96"/>
      <c r="V26" s="93"/>
      <c r="W26" s="1"/>
    </row>
    <row r="27" spans="2:23" x14ac:dyDescent="0.2">
      <c r="B27" s="6">
        <v>19</v>
      </c>
      <c r="C27" t="s">
        <v>180</v>
      </c>
      <c r="D27" s="78" t="s">
        <v>199</v>
      </c>
      <c r="E27" s="79"/>
      <c r="F27" s="79"/>
      <c r="G27" s="79"/>
      <c r="H27" s="79"/>
      <c r="I27" s="80"/>
      <c r="J27" s="4">
        <v>91</v>
      </c>
      <c r="K27" s="4">
        <v>88</v>
      </c>
      <c r="L27" s="4">
        <v>73</v>
      </c>
      <c r="M27" s="4">
        <v>91</v>
      </c>
      <c r="N27" s="4">
        <v>0</v>
      </c>
      <c r="O27" s="4">
        <v>0</v>
      </c>
      <c r="P27" s="4">
        <v>0</v>
      </c>
      <c r="Q27" s="10">
        <f t="shared" si="0"/>
        <v>85.75</v>
      </c>
      <c r="R27" s="16"/>
      <c r="S27" s="90"/>
      <c r="T27" s="96"/>
      <c r="U27" s="96"/>
      <c r="V27" s="93"/>
      <c r="W27" s="1"/>
    </row>
    <row r="28" spans="2:23" x14ac:dyDescent="0.2">
      <c r="B28" s="6">
        <v>20</v>
      </c>
      <c r="C28" t="s">
        <v>181</v>
      </c>
      <c r="D28" s="78" t="s">
        <v>200</v>
      </c>
      <c r="E28" s="79"/>
      <c r="F28" s="79"/>
      <c r="G28" s="79"/>
      <c r="H28" s="79"/>
      <c r="I28" s="80"/>
      <c r="J28" s="4">
        <v>76</v>
      </c>
      <c r="K28" s="4">
        <v>89</v>
      </c>
      <c r="L28" s="4">
        <v>76</v>
      </c>
      <c r="M28" s="4">
        <v>77</v>
      </c>
      <c r="N28" s="4">
        <v>0</v>
      </c>
      <c r="O28" s="4">
        <v>0</v>
      </c>
      <c r="P28" s="4">
        <v>0</v>
      </c>
      <c r="Q28" s="10">
        <f t="shared" si="0"/>
        <v>79.5</v>
      </c>
      <c r="R28" s="16"/>
      <c r="S28" s="90"/>
      <c r="T28" s="96"/>
      <c r="U28" s="96"/>
      <c r="V28" s="93"/>
      <c r="W28" s="1"/>
    </row>
    <row r="29" spans="2:23" x14ac:dyDescent="0.2">
      <c r="B29" s="6">
        <v>21</v>
      </c>
      <c r="C29" t="s">
        <v>182</v>
      </c>
      <c r="D29" s="78" t="s">
        <v>201</v>
      </c>
      <c r="E29" s="79"/>
      <c r="F29" s="79"/>
      <c r="G29" s="79"/>
      <c r="H29" s="79"/>
      <c r="I29" s="80"/>
      <c r="J29" s="4">
        <v>79</v>
      </c>
      <c r="K29" s="4">
        <v>84</v>
      </c>
      <c r="L29" s="4">
        <v>85</v>
      </c>
      <c r="M29" s="4">
        <v>83</v>
      </c>
      <c r="N29" s="4">
        <v>0</v>
      </c>
      <c r="O29" s="4">
        <v>0</v>
      </c>
      <c r="P29" s="4">
        <v>0</v>
      </c>
      <c r="Q29" s="10">
        <f t="shared" si="0"/>
        <v>82.75</v>
      </c>
      <c r="R29" s="16"/>
      <c r="S29" s="90"/>
      <c r="T29" s="96"/>
      <c r="U29" s="96"/>
      <c r="V29" s="93"/>
      <c r="W29" s="1"/>
    </row>
    <row r="30" spans="2:23" x14ac:dyDescent="0.2">
      <c r="B30" s="6">
        <v>22</v>
      </c>
      <c r="C30" t="s">
        <v>28</v>
      </c>
      <c r="D30" s="78" t="s">
        <v>97</v>
      </c>
      <c r="E30" s="79"/>
      <c r="F30" s="79"/>
      <c r="G30" s="79"/>
      <c r="H30" s="79"/>
      <c r="I30" s="80"/>
      <c r="J30" s="4">
        <v>82</v>
      </c>
      <c r="K30" s="4">
        <v>82</v>
      </c>
      <c r="L30" s="4">
        <v>76</v>
      </c>
      <c r="M30" s="4">
        <v>78</v>
      </c>
      <c r="N30" s="4">
        <v>0</v>
      </c>
      <c r="O30" s="4">
        <v>0</v>
      </c>
      <c r="P30" s="4">
        <v>0</v>
      </c>
      <c r="Q30" s="10">
        <f t="shared" si="0"/>
        <v>79.5</v>
      </c>
      <c r="R30" s="16"/>
      <c r="S30" s="90"/>
      <c r="T30" s="96"/>
      <c r="U30" s="96"/>
      <c r="V30" s="93"/>
      <c r="W30" s="1"/>
    </row>
    <row r="31" spans="2:23" x14ac:dyDescent="0.2">
      <c r="B31" s="6">
        <v>23</v>
      </c>
      <c r="C31" t="s">
        <v>34</v>
      </c>
      <c r="D31" s="78" t="s">
        <v>35</v>
      </c>
      <c r="E31" s="79"/>
      <c r="F31" s="79"/>
      <c r="G31" s="79"/>
      <c r="H31" s="79"/>
      <c r="I31" s="80"/>
      <c r="J31" s="4">
        <v>78</v>
      </c>
      <c r="K31" s="4">
        <v>74</v>
      </c>
      <c r="L31" s="4">
        <v>70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55.5</v>
      </c>
      <c r="R31" s="16"/>
      <c r="S31" s="90"/>
      <c r="T31" s="96"/>
      <c r="U31" s="96"/>
      <c r="V31" s="93"/>
      <c r="W31" s="1"/>
    </row>
    <row r="32" spans="2:23" x14ac:dyDescent="0.2">
      <c r="B32" s="6">
        <v>24</v>
      </c>
      <c r="C32" t="s">
        <v>183</v>
      </c>
      <c r="D32" s="78" t="s">
        <v>202</v>
      </c>
      <c r="E32" s="79"/>
      <c r="F32" s="79"/>
      <c r="G32" s="79"/>
      <c r="H32" s="79"/>
      <c r="I32" s="80"/>
      <c r="J32" s="4">
        <v>80</v>
      </c>
      <c r="K32" s="4">
        <v>90</v>
      </c>
      <c r="L32" s="4">
        <v>75</v>
      </c>
      <c r="M32" s="4">
        <v>91</v>
      </c>
      <c r="N32" s="4">
        <v>0</v>
      </c>
      <c r="O32" s="4">
        <v>0</v>
      </c>
      <c r="P32" s="4">
        <v>0</v>
      </c>
      <c r="Q32" s="10">
        <f t="shared" si="0"/>
        <v>84</v>
      </c>
      <c r="R32" s="16"/>
      <c r="S32" s="90"/>
      <c r="T32" s="96"/>
      <c r="U32" s="96"/>
      <c r="V32" s="93"/>
      <c r="W32" s="1"/>
    </row>
    <row r="33" spans="2:23" x14ac:dyDescent="0.2">
      <c r="B33" s="6">
        <v>25</v>
      </c>
      <c r="C33" t="s">
        <v>184</v>
      </c>
      <c r="D33" s="78" t="s">
        <v>203</v>
      </c>
      <c r="E33" s="79"/>
      <c r="F33" s="79"/>
      <c r="G33" s="79"/>
      <c r="H33" s="79"/>
      <c r="I33" s="80"/>
      <c r="J33" s="4">
        <v>0</v>
      </c>
      <c r="K33" s="4">
        <v>78</v>
      </c>
      <c r="L33" s="4">
        <v>0</v>
      </c>
      <c r="M33" s="4">
        <v>72</v>
      </c>
      <c r="N33" s="4">
        <v>0</v>
      </c>
      <c r="O33" s="4">
        <v>0</v>
      </c>
      <c r="P33" s="4">
        <v>0</v>
      </c>
      <c r="Q33" s="10">
        <f t="shared" si="0"/>
        <v>37.5</v>
      </c>
      <c r="R33" s="16"/>
      <c r="S33" s="90"/>
      <c r="T33" s="96"/>
      <c r="U33" s="96"/>
      <c r="V33" s="93"/>
      <c r="W33" s="1"/>
    </row>
    <row r="34" spans="2:23" x14ac:dyDescent="0.2">
      <c r="B34" s="6">
        <v>26</v>
      </c>
      <c r="C34" t="s">
        <v>185</v>
      </c>
      <c r="D34" s="78" t="s">
        <v>204</v>
      </c>
      <c r="E34" s="79"/>
      <c r="F34" s="79"/>
      <c r="G34" s="79"/>
      <c r="H34" s="79"/>
      <c r="I34" s="80"/>
      <c r="J34" s="4">
        <v>77</v>
      </c>
      <c r="K34" s="4">
        <v>89</v>
      </c>
      <c r="L34" s="4">
        <v>83</v>
      </c>
      <c r="M34" s="4">
        <v>95</v>
      </c>
      <c r="N34" s="4">
        <v>0</v>
      </c>
      <c r="O34" s="4">
        <v>0</v>
      </c>
      <c r="P34" s="4">
        <v>0</v>
      </c>
      <c r="Q34" s="10">
        <f t="shared" si="0"/>
        <v>86</v>
      </c>
      <c r="R34" s="16"/>
      <c r="S34" s="90"/>
      <c r="T34" s="96"/>
      <c r="U34" s="96"/>
      <c r="V34" s="93"/>
      <c r="W34" s="1"/>
    </row>
    <row r="35" spans="2:23" x14ac:dyDescent="0.2">
      <c r="B35" s="6">
        <v>27</v>
      </c>
      <c r="C35" t="s">
        <v>186</v>
      </c>
      <c r="D35" s="78" t="s">
        <v>205</v>
      </c>
      <c r="E35" s="79"/>
      <c r="F35" s="79"/>
      <c r="G35" s="79"/>
      <c r="H35" s="79"/>
      <c r="I35" s="80"/>
      <c r="J35" s="4">
        <v>93</v>
      </c>
      <c r="K35" s="4">
        <v>90</v>
      </c>
      <c r="L35" s="4">
        <v>90</v>
      </c>
      <c r="M35" s="4">
        <v>95</v>
      </c>
      <c r="N35" s="4">
        <v>0</v>
      </c>
      <c r="O35" s="4">
        <v>0</v>
      </c>
      <c r="P35" s="4">
        <v>0</v>
      </c>
      <c r="Q35" s="10">
        <f t="shared" si="0"/>
        <v>92</v>
      </c>
      <c r="R35" s="16"/>
      <c r="S35" s="90"/>
      <c r="T35" s="96"/>
      <c r="U35" s="96"/>
      <c r="V35" s="93"/>
      <c r="W35" s="1"/>
    </row>
    <row r="36" spans="2:23" x14ac:dyDescent="0.2">
      <c r="B36" s="6">
        <v>28</v>
      </c>
      <c r="C36" t="s">
        <v>98</v>
      </c>
      <c r="D36" s="78" t="s">
        <v>99</v>
      </c>
      <c r="E36" s="79"/>
      <c r="F36" s="79"/>
      <c r="G36" s="79"/>
      <c r="H36" s="79"/>
      <c r="I36" s="80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  <c r="R36" s="16"/>
      <c r="S36" s="90"/>
      <c r="T36" s="96"/>
      <c r="U36" s="96"/>
      <c r="V36" s="93"/>
      <c r="W36" s="1"/>
    </row>
    <row r="37" spans="2:23" x14ac:dyDescent="0.2">
      <c r="B37" s="6">
        <v>29</v>
      </c>
      <c r="C37" t="s">
        <v>187</v>
      </c>
      <c r="D37" s="78" t="s">
        <v>206</v>
      </c>
      <c r="E37" s="79"/>
      <c r="F37" s="79"/>
      <c r="G37" s="79"/>
      <c r="H37" s="79"/>
      <c r="I37" s="80"/>
      <c r="J37" s="4">
        <v>89</v>
      </c>
      <c r="K37" s="4">
        <v>94</v>
      </c>
      <c r="L37" s="4">
        <v>85</v>
      </c>
      <c r="M37" s="4">
        <v>90</v>
      </c>
      <c r="N37" s="4">
        <v>0</v>
      </c>
      <c r="O37" s="4">
        <v>0</v>
      </c>
      <c r="P37" s="4">
        <v>0</v>
      </c>
      <c r="Q37" s="10">
        <f t="shared" si="0"/>
        <v>89.5</v>
      </c>
      <c r="R37" s="16"/>
      <c r="S37" s="90"/>
      <c r="T37" s="96"/>
      <c r="U37" s="96"/>
      <c r="V37" s="93"/>
      <c r="W37" s="1"/>
    </row>
    <row r="38" spans="2:23" x14ac:dyDescent="0.2">
      <c r="B38" s="6">
        <v>30</v>
      </c>
      <c r="C38" s="6"/>
      <c r="D38" s="78"/>
      <c r="E38" s="79"/>
      <c r="F38" s="79"/>
      <c r="G38" s="79"/>
      <c r="H38" s="79"/>
      <c r="I38" s="80"/>
      <c r="J38" s="4"/>
      <c r="K38" s="4"/>
      <c r="L38" s="4"/>
      <c r="M38" s="4"/>
      <c r="N38" s="4"/>
      <c r="O38" s="4"/>
      <c r="P38" s="4"/>
      <c r="Q38" s="21"/>
      <c r="S38" s="91"/>
      <c r="T38" s="97"/>
      <c r="U38" s="96"/>
      <c r="V38" s="98"/>
    </row>
    <row r="39" spans="2:23" x14ac:dyDescent="0.2">
      <c r="B39" s="6">
        <v>31</v>
      </c>
      <c r="C39" s="6"/>
      <c r="D39" s="78"/>
      <c r="E39" s="79"/>
      <c r="F39" s="79"/>
      <c r="G39" s="79"/>
      <c r="H39" s="79"/>
      <c r="I39" s="80"/>
      <c r="J39" s="4"/>
      <c r="K39" s="4"/>
      <c r="L39" s="4"/>
      <c r="M39" s="4"/>
      <c r="N39" s="4"/>
      <c r="O39" s="4"/>
      <c r="P39" s="4"/>
      <c r="Q39" s="21"/>
      <c r="S39" s="91"/>
      <c r="T39" s="97"/>
      <c r="U39" s="96"/>
      <c r="V39" s="98"/>
    </row>
    <row r="40" spans="2:23" x14ac:dyDescent="0.2">
      <c r="B40" s="6">
        <v>32</v>
      </c>
      <c r="C40" s="6"/>
      <c r="D40" s="78"/>
      <c r="E40" s="79"/>
      <c r="F40" s="79"/>
      <c r="G40" s="79"/>
      <c r="H40" s="79"/>
      <c r="I40" s="80"/>
      <c r="J40" s="4"/>
      <c r="K40" s="4"/>
      <c r="L40" s="4"/>
      <c r="M40" s="4"/>
      <c r="N40" s="4"/>
      <c r="O40" s="4"/>
      <c r="P40" s="4"/>
      <c r="Q40" s="21"/>
    </row>
    <row r="41" spans="2:23" x14ac:dyDescent="0.2">
      <c r="B41" s="6">
        <v>33</v>
      </c>
      <c r="C41" s="6"/>
      <c r="D41" s="81"/>
      <c r="E41" s="81"/>
      <c r="F41" s="81"/>
      <c r="G41" s="81"/>
      <c r="H41" s="81"/>
      <c r="I41" s="81"/>
      <c r="J41" s="4"/>
      <c r="K41" s="4"/>
      <c r="L41" s="4"/>
      <c r="M41" s="4"/>
      <c r="N41" s="4"/>
      <c r="O41" s="4"/>
      <c r="P41" s="4"/>
      <c r="Q41" s="21"/>
    </row>
    <row r="42" spans="2:23" x14ac:dyDescent="0.2">
      <c r="B42" s="6">
        <v>34</v>
      </c>
      <c r="C42" s="6"/>
      <c r="D42" s="81"/>
      <c r="E42" s="81"/>
      <c r="F42" s="81"/>
      <c r="G42" s="81"/>
      <c r="H42" s="81"/>
      <c r="I42" s="81"/>
      <c r="J42" s="4"/>
      <c r="K42" s="4"/>
      <c r="L42" s="4"/>
      <c r="M42" s="4"/>
      <c r="N42" s="4"/>
      <c r="O42" s="4"/>
      <c r="P42" s="4"/>
      <c r="Q42" s="21"/>
      <c r="T42" s="36"/>
    </row>
    <row r="43" spans="2:23" x14ac:dyDescent="0.2">
      <c r="B43" s="6">
        <v>35</v>
      </c>
      <c r="C43" s="6"/>
      <c r="D43" s="81"/>
      <c r="E43" s="81"/>
      <c r="F43" s="81"/>
      <c r="G43" s="81"/>
      <c r="H43" s="81"/>
      <c r="I43" s="81"/>
      <c r="J43" s="4"/>
      <c r="K43" s="4"/>
      <c r="L43" s="4"/>
      <c r="M43" s="4"/>
      <c r="N43" s="4"/>
      <c r="O43" s="4"/>
      <c r="P43" s="4"/>
      <c r="Q43" s="21"/>
    </row>
    <row r="44" spans="2:23" x14ac:dyDescent="0.2">
      <c r="B44" s="6">
        <v>36</v>
      </c>
      <c r="C44" s="6"/>
      <c r="D44" s="81"/>
      <c r="E44" s="81"/>
      <c r="F44" s="81"/>
      <c r="G44" s="81"/>
      <c r="H44" s="81"/>
      <c r="I44" s="81"/>
      <c r="J44" s="4"/>
      <c r="K44" s="4"/>
      <c r="L44" s="4"/>
      <c r="M44" s="4"/>
      <c r="N44" s="4"/>
      <c r="O44" s="4"/>
      <c r="P44" s="4"/>
      <c r="Q44" s="21"/>
    </row>
    <row r="45" spans="2:23" x14ac:dyDescent="0.2">
      <c r="B45" s="6">
        <v>37</v>
      </c>
      <c r="C45" s="6"/>
      <c r="D45" s="81"/>
      <c r="E45" s="81"/>
      <c r="F45" s="81"/>
      <c r="G45" s="81"/>
      <c r="H45" s="81"/>
      <c r="I45" s="81"/>
      <c r="J45" s="4"/>
      <c r="K45" s="4"/>
      <c r="L45" s="4"/>
      <c r="M45" s="4"/>
      <c r="N45" s="4"/>
      <c r="O45" s="4"/>
      <c r="P45" s="4"/>
      <c r="Q45" s="21"/>
    </row>
    <row r="46" spans="2:23" x14ac:dyDescent="0.2">
      <c r="B46" s="6">
        <v>38</v>
      </c>
      <c r="C46" s="37"/>
      <c r="D46" s="83"/>
      <c r="E46" s="49"/>
      <c r="F46" s="49"/>
      <c r="G46" s="49"/>
      <c r="H46" s="49"/>
      <c r="I46" s="49"/>
      <c r="J46" s="4"/>
      <c r="K46" s="4"/>
      <c r="L46" s="20"/>
      <c r="M46" s="4"/>
      <c r="N46" s="4"/>
      <c r="O46" s="4"/>
      <c r="P46" s="4"/>
      <c r="Q46" s="21"/>
    </row>
    <row r="47" spans="2:23" x14ac:dyDescent="0.2">
      <c r="B47" s="6">
        <v>39</v>
      </c>
      <c r="C47" s="3"/>
      <c r="D47" s="57"/>
      <c r="E47" s="58"/>
      <c r="F47" s="58"/>
      <c r="G47" s="58"/>
      <c r="H47" s="58"/>
      <c r="I47" s="59"/>
      <c r="J47" s="14"/>
      <c r="K47" s="14"/>
      <c r="L47" s="14"/>
      <c r="M47" s="14"/>
      <c r="N47" s="14"/>
      <c r="O47" s="14"/>
      <c r="P47" s="14"/>
      <c r="Q47" s="14"/>
    </row>
    <row r="48" spans="2:23" x14ac:dyDescent="0.2">
      <c r="C48" s="51"/>
      <c r="D48" s="51"/>
      <c r="E48" s="1"/>
      <c r="H48" s="82" t="s">
        <v>18</v>
      </c>
      <c r="I48" s="82"/>
      <c r="J48" s="11">
        <f>COUNTIF(J9:J45,"&gt;=70")</f>
        <v>21</v>
      </c>
      <c r="K48" s="11">
        <f t="shared" ref="K48:M48" si="1">COUNTIF(K9:K45,"&gt;=70")</f>
        <v>20</v>
      </c>
      <c r="L48" s="11">
        <f t="shared" si="1"/>
        <v>15</v>
      </c>
      <c r="M48" s="11">
        <f t="shared" si="1"/>
        <v>18</v>
      </c>
      <c r="N48" s="11">
        <f t="shared" ref="N48:Q48" si="2">COUNTIF(N9:N45,"&gt;=70")</f>
        <v>0</v>
      </c>
      <c r="O48" s="11">
        <f t="shared" si="2"/>
        <v>0</v>
      </c>
      <c r="P48" s="11">
        <f t="shared" si="2"/>
        <v>0</v>
      </c>
      <c r="Q48" s="11">
        <f t="shared" si="2"/>
        <v>14</v>
      </c>
    </row>
    <row r="49" spans="3:20" x14ac:dyDescent="0.2">
      <c r="C49" s="51"/>
      <c r="D49" s="51"/>
      <c r="E49" s="8"/>
      <c r="H49" s="62" t="s">
        <v>19</v>
      </c>
      <c r="I49" s="62"/>
      <c r="J49" s="12">
        <f>COUNTIF(J9:J45,"&lt;70")</f>
        <v>8</v>
      </c>
      <c r="K49" s="12">
        <f t="shared" ref="K49:M49" si="3">COUNTIF(K9:K45,"&lt;70")</f>
        <v>9</v>
      </c>
      <c r="L49" s="12">
        <f t="shared" si="3"/>
        <v>14</v>
      </c>
      <c r="M49" s="12">
        <f t="shared" si="3"/>
        <v>11</v>
      </c>
      <c r="N49" s="12">
        <f t="shared" ref="N49:Q49" si="4">COUNTIF(N9:N45,"&lt;70")</f>
        <v>29</v>
      </c>
      <c r="O49" s="12">
        <f t="shared" si="4"/>
        <v>29</v>
      </c>
      <c r="P49" s="12">
        <f t="shared" si="4"/>
        <v>28</v>
      </c>
      <c r="Q49" s="12">
        <f t="shared" si="4"/>
        <v>15</v>
      </c>
    </row>
    <row r="50" spans="3:20" x14ac:dyDescent="0.2">
      <c r="C50" s="51"/>
      <c r="D50" s="51"/>
      <c r="E50" s="51"/>
      <c r="H50" s="62" t="s">
        <v>20</v>
      </c>
      <c r="I50" s="62"/>
      <c r="J50" s="12">
        <f>COUNT(J9:J45)</f>
        <v>29</v>
      </c>
      <c r="K50" s="12">
        <f t="shared" ref="K50:M50" si="5">COUNT(K9:K45)</f>
        <v>29</v>
      </c>
      <c r="L50" s="12">
        <f t="shared" si="5"/>
        <v>29</v>
      </c>
      <c r="M50" s="12">
        <f t="shared" si="5"/>
        <v>29</v>
      </c>
      <c r="N50" s="12">
        <f t="shared" ref="N50:Q50" si="6">COUNT(N9:N45)</f>
        <v>29</v>
      </c>
      <c r="O50" s="12">
        <f t="shared" si="6"/>
        <v>29</v>
      </c>
      <c r="P50" s="12">
        <f t="shared" si="6"/>
        <v>28</v>
      </c>
      <c r="Q50" s="12">
        <f t="shared" si="6"/>
        <v>29</v>
      </c>
    </row>
    <row r="51" spans="3:20" x14ac:dyDescent="0.2">
      <c r="C51" s="51"/>
      <c r="D51" s="51"/>
      <c r="E51" s="1"/>
      <c r="H51" s="52" t="s">
        <v>15</v>
      </c>
      <c r="I51" s="52"/>
      <c r="J51" s="13">
        <f>J48/J50</f>
        <v>0.72413793103448276</v>
      </c>
      <c r="K51" s="13">
        <f t="shared" ref="K51:M51" si="7">K48/K50</f>
        <v>0.68965517241379315</v>
      </c>
      <c r="L51" s="13">
        <f t="shared" si="7"/>
        <v>0.51724137931034486</v>
      </c>
      <c r="M51" s="13">
        <f t="shared" si="7"/>
        <v>0.62068965517241381</v>
      </c>
      <c r="N51" s="13">
        <f t="shared" ref="N51:Q51" si="8">N48/N50</f>
        <v>0</v>
      </c>
      <c r="O51" s="13">
        <f t="shared" si="8"/>
        <v>0</v>
      </c>
      <c r="P51" s="13">
        <f t="shared" si="8"/>
        <v>0</v>
      </c>
      <c r="Q51" s="13">
        <f t="shared" si="8"/>
        <v>0.48275862068965519</v>
      </c>
    </row>
    <row r="52" spans="3:20" x14ac:dyDescent="0.2">
      <c r="C52" s="51"/>
      <c r="D52" s="51"/>
      <c r="E52" s="1"/>
      <c r="H52" s="52" t="s">
        <v>16</v>
      </c>
      <c r="I52" s="52"/>
      <c r="J52" s="13">
        <f>J49/J50</f>
        <v>0.27586206896551724</v>
      </c>
      <c r="K52" s="13">
        <f t="shared" ref="K52:M52" si="9">K49/K50</f>
        <v>0.31034482758620691</v>
      </c>
      <c r="L52" s="13">
        <f t="shared" si="9"/>
        <v>0.48275862068965519</v>
      </c>
      <c r="M52" s="13">
        <f t="shared" si="9"/>
        <v>0.37931034482758619</v>
      </c>
      <c r="N52" s="13">
        <f t="shared" ref="N52:Q52" si="10">N49/N50</f>
        <v>1</v>
      </c>
      <c r="O52" s="13">
        <f t="shared" si="10"/>
        <v>1</v>
      </c>
      <c r="P52" s="13">
        <f t="shared" si="10"/>
        <v>1</v>
      </c>
      <c r="Q52" s="13">
        <f t="shared" si="10"/>
        <v>0.51724137931034486</v>
      </c>
      <c r="T52" s="38"/>
    </row>
    <row r="53" spans="3:20" x14ac:dyDescent="0.2">
      <c r="C53" s="51"/>
      <c r="D53" s="51"/>
      <c r="E53" s="8"/>
    </row>
    <row r="54" spans="3:20" x14ac:dyDescent="0.2">
      <c r="C54" s="1"/>
      <c r="D54" s="1"/>
      <c r="E54" s="8"/>
    </row>
    <row r="55" spans="3:20" x14ac:dyDescent="0.2">
      <c r="J55" s="53"/>
      <c r="K55" s="53"/>
      <c r="L55" s="53"/>
      <c r="M55" s="53"/>
      <c r="N55" s="53"/>
      <c r="O55" s="53"/>
      <c r="P55" s="53"/>
    </row>
    <row r="56" spans="3:20" x14ac:dyDescent="0.2">
      <c r="J56" s="50" t="s">
        <v>17</v>
      </c>
      <c r="K56" s="50"/>
      <c r="L56" s="50"/>
      <c r="M56" s="50"/>
      <c r="N56" s="50"/>
      <c r="O56" s="50"/>
      <c r="P56" s="50"/>
    </row>
  </sheetData>
  <mergeCells count="61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11:I11"/>
    <mergeCell ref="D13:I13"/>
    <mergeCell ref="D12:I12"/>
    <mergeCell ref="D16:I16"/>
    <mergeCell ref="D15:I15"/>
    <mergeCell ref="D9:I9"/>
    <mergeCell ref="D10:I10"/>
    <mergeCell ref="D14:I14"/>
    <mergeCell ref="D17:I17"/>
    <mergeCell ref="D19:I19"/>
    <mergeCell ref="D23:I23"/>
    <mergeCell ref="D21:I21"/>
    <mergeCell ref="D18:I18"/>
    <mergeCell ref="D20:I20"/>
    <mergeCell ref="D31:I31"/>
    <mergeCell ref="D22:I22"/>
    <mergeCell ref="D25:I25"/>
    <mergeCell ref="D24:I24"/>
    <mergeCell ref="D26:I26"/>
    <mergeCell ref="D27:I27"/>
    <mergeCell ref="D28:I28"/>
    <mergeCell ref="D29:I29"/>
    <mergeCell ref="D30:I30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4:I44"/>
    <mergeCell ref="D45:I45"/>
    <mergeCell ref="D46:I46"/>
    <mergeCell ref="D47:I47"/>
    <mergeCell ref="C48:D48"/>
    <mergeCell ref="H48:I48"/>
    <mergeCell ref="C49:D49"/>
    <mergeCell ref="H49:I49"/>
    <mergeCell ref="C50:E50"/>
    <mergeCell ref="H50:I50"/>
    <mergeCell ref="J56:P56"/>
    <mergeCell ref="C51:D51"/>
    <mergeCell ref="H51:I51"/>
    <mergeCell ref="C52:D52"/>
    <mergeCell ref="H52:I52"/>
    <mergeCell ref="C53:D53"/>
    <mergeCell ref="J55:P55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BIOQUIMICA </vt:lpstr>
      <vt:lpstr>TOXICOLOGIA  AMBIENTAL A</vt:lpstr>
      <vt:lpstr>TOXICOLOGIA AMBIENTAL B</vt:lpstr>
      <vt:lpstr>REMEDIACIÓN DE SUELOS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Soledad Esther Maldonado Bravo</cp:lastModifiedBy>
  <cp:lastPrinted>2023-10-07T03:57:47Z</cp:lastPrinted>
  <dcterms:created xsi:type="dcterms:W3CDTF">2023-03-14T19:16:59Z</dcterms:created>
  <dcterms:modified xsi:type="dcterms:W3CDTF">2024-12-16T07:18:54Z</dcterms:modified>
</cp:coreProperties>
</file>