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ORTE 3 CALIF/"/>
    </mc:Choice>
  </mc:AlternateContent>
  <xr:revisionPtr revIDLastSave="0" documentId="8_{F4B90EFA-7645-0448-B487-80FB3981F7FE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2" l="1"/>
  <c r="J17" i="22"/>
  <c r="H17" i="22"/>
  <c r="L16" i="22"/>
  <c r="J16" i="22"/>
  <c r="H16" i="22"/>
  <c r="L15" i="22"/>
  <c r="J15" i="22"/>
  <c r="H15" i="22"/>
  <c r="L14" i="22"/>
  <c r="J14" i="22"/>
  <c r="H14" i="22"/>
  <c r="F28" i="25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E18" i="23"/>
  <c r="L18" i="23" s="1"/>
  <c r="D18" i="23"/>
  <c r="C18" i="23"/>
  <c r="A18" i="23"/>
  <c r="H17" i="23"/>
  <c r="L17" i="23"/>
  <c r="H16" i="23"/>
  <c r="L16" i="23"/>
  <c r="H15" i="23"/>
  <c r="L15" i="23"/>
  <c r="H14" i="23"/>
  <c r="L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H14" i="25"/>
  <c r="H15" i="25"/>
  <c r="H16" i="25"/>
  <c r="I14" i="23" l="1"/>
  <c r="J14" i="23" s="1"/>
  <c r="I15" i="23"/>
  <c r="J15" i="23" s="1"/>
  <c r="I16" i="23"/>
  <c r="J16" i="23" s="1"/>
  <c r="I17" i="23"/>
  <c r="J17" i="23" s="1"/>
  <c r="I18" i="23"/>
  <c r="J18" i="23" s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E8" i="24"/>
  <c r="N28" i="23"/>
  <c r="M28" i="23"/>
  <c r="K28" i="23"/>
  <c r="G28" i="23"/>
  <c r="F28" i="23"/>
  <c r="B10" i="23"/>
  <c r="B37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D545BD56-A502-704C-A617-748BBEC3998A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764E0C2E-79A6-E449-8D20-151D8F5D2B3F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<sst xmlns="http://schemas.openxmlformats.org/spreadsheetml/2006/main" count="206" uniqueCount="44">
  <si>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</si>
  <si>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</si>
  <si>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</si>
  <si>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</si>
  <si>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</si>
  <si>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</si>
  <si>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</si>
  <si>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</si>
  <si>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</si>
  <si>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</si>
  <si>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</si>
  <si>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</si>
  <si>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</si>
  <si>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</si>
  <si>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</si>
  <si>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</si>
  <si>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</si>
  <si>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</si>
  <si>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</si>
  <si>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</si>
  <si>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</si>
  <si>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</si>
  <si>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</si>
  <si>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</si>
  <si>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</si>
  <si>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</si>
  <si>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</si>
  <si>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</si>
  <si>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</si>
  <si>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</si>
  <si>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</si>
  <si>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</si>
  <si>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</si>
  <si>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</si>
  <si>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</si>
  <si>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AMBIENTAL</t>
  </si>
  <si>
    <t>AGO-DIC-2024</t>
  </si>
  <si>
    <t>BIOQUIMICA</t>
  </si>
  <si>
    <t xml:space="preserve">TOXICOLOGIA AMBIENTAL </t>
  </si>
  <si>
    <t>REMEDIACIÓN DE SUELO</t>
  </si>
  <si>
    <t>306-A</t>
  </si>
  <si>
    <t>506-A</t>
  </si>
  <si>
    <t>506-B</t>
  </si>
  <si>
    <t>706-A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</si>
</sst>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A14" sqref="A14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29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1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37</v>
      </c>
      <c r="B14" s="9">
        <v>1</v>
      </c>
      <c r="C14" s="9" t="s">
        <v>40</v>
      </c>
      <c r="D14" s="9" t="s">
        <v>31</v>
      </c>
      <c r="E14" s="9">
        <v>22</v>
      </c>
      <c r="F14" s="9">
        <v>21</v>
      </c>
      <c r="G14" s="9"/>
      <c r="H14" s="10">
        <f t="shared" ref="H14:H27" si="0">F14/E14</f>
        <v>0.95454545454545459</v>
      </c>
      <c r="I14" s="9">
        <v>1</v>
      </c>
      <c r="J14" s="10">
        <f t="shared" ref="J14:J27" si="1">I14/E14</f>
        <v>4.5454545454545456E-2</v>
      </c>
      <c r="K14" s="9"/>
      <c r="L14" s="10">
        <f t="shared" ref="L14:L28" si="2">K14/E14</f>
        <v>0</v>
      </c>
      <c r="M14" s="21">
        <v>76.540000000000006</v>
      </c>
      <c r="N14" s="15">
        <v>0.5</v>
      </c>
    </row>
    <row r="15" spans="1:14" s="11" customFormat="1" ht="14" x14ac:dyDescent="0.15">
      <c r="A15" s="9" t="s">
        <v>38</v>
      </c>
      <c r="B15" s="9">
        <v>1</v>
      </c>
      <c r="C15" s="9" t="s">
        <v>41</v>
      </c>
      <c r="D15" s="9" t="s">
        <v>31</v>
      </c>
      <c r="E15" s="9">
        <v>25</v>
      </c>
      <c r="F15" s="9">
        <v>21</v>
      </c>
      <c r="G15" s="9"/>
      <c r="H15" s="10">
        <f t="shared" si="0"/>
        <v>0.84</v>
      </c>
      <c r="I15" s="9">
        <v>4</v>
      </c>
      <c r="J15" s="10">
        <f t="shared" si="1"/>
        <v>0.16</v>
      </c>
      <c r="K15" s="9"/>
      <c r="L15" s="10">
        <f t="shared" si="2"/>
        <v>0</v>
      </c>
      <c r="M15" s="21">
        <v>67.680000000000007</v>
      </c>
      <c r="N15" s="15">
        <v>0.84</v>
      </c>
    </row>
    <row r="16" spans="1:14" s="11" customFormat="1" ht="14" x14ac:dyDescent="0.15">
      <c r="A16" s="9" t="s">
        <v>38</v>
      </c>
      <c r="B16" s="9">
        <v>1</v>
      </c>
      <c r="C16" s="9" t="s">
        <v>42</v>
      </c>
      <c r="D16" s="9" t="s">
        <v>31</v>
      </c>
      <c r="E16" s="9">
        <v>15</v>
      </c>
      <c r="F16" s="9">
        <v>12</v>
      </c>
      <c r="G16" s="9"/>
      <c r="H16" s="10">
        <f t="shared" si="0"/>
        <v>0.8</v>
      </c>
      <c r="I16" s="9">
        <v>3</v>
      </c>
      <c r="J16" s="10">
        <f t="shared" si="1"/>
        <v>0.2</v>
      </c>
      <c r="K16" s="9"/>
      <c r="L16" s="10">
        <f t="shared" si="2"/>
        <v>0</v>
      </c>
      <c r="M16" s="21">
        <v>61.13</v>
      </c>
      <c r="N16" s="15">
        <v>0.8</v>
      </c>
    </row>
    <row r="17" spans="1:14" s="11" customFormat="1" ht="14" x14ac:dyDescent="0.15">
      <c r="A17" s="9" t="s">
        <v>39</v>
      </c>
      <c r="B17" s="9">
        <v>1</v>
      </c>
      <c r="C17" s="9" t="s">
        <v>43</v>
      </c>
      <c r="D17" s="9" t="s">
        <v>31</v>
      </c>
      <c r="E17" s="9">
        <v>29</v>
      </c>
      <c r="F17" s="9">
        <v>21</v>
      </c>
      <c r="G17" s="9"/>
      <c r="H17" s="10">
        <f t="shared" si="0"/>
        <v>0.72413793103448276</v>
      </c>
      <c r="I17" s="9">
        <v>8</v>
      </c>
      <c r="J17" s="10">
        <f t="shared" si="1"/>
        <v>0.27586206896551724</v>
      </c>
      <c r="K17" s="9"/>
      <c r="L17" s="10">
        <f t="shared" si="2"/>
        <v>0</v>
      </c>
      <c r="M17" s="21">
        <v>57.65</v>
      </c>
      <c r="N17" s="15">
        <v>0.72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75</v>
      </c>
      <c r="G28" s="17">
        <f>SUM(G14:G27)</f>
        <v>0</v>
      </c>
      <c r="H28" s="18">
        <f>SUM(F28:G28)/E28</f>
        <v>0.82417582417582413</v>
      </c>
      <c r="I28" s="17">
        <v>16</v>
      </c>
      <c r="J28" s="18">
        <f>I28/E28</f>
        <v>0.17582417582417584</v>
      </c>
      <c r="K28" s="17">
        <f>SUM(K14:K27)</f>
        <v>0</v>
      </c>
      <c r="L28" s="18">
        <f t="shared" si="2"/>
        <v>0</v>
      </c>
      <c r="M28" s="17">
        <f>AVERAGE(M14:M27)</f>
        <v>65.75</v>
      </c>
      <c r="N28" s="19">
        <f>AVERAGE(N14:N27)</f>
        <v>0.71499999999999986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Normal="100" zoomScaleSheetLayoutView="100" workbookViewId="0">
      <selection activeCell="A14" sqref="A14:E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2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37</v>
      </c>
      <c r="B14" s="9">
        <v>2</v>
      </c>
      <c r="C14" s="9" t="s">
        <v>40</v>
      </c>
      <c r="D14" s="9" t="s">
        <v>31</v>
      </c>
      <c r="E14" s="9">
        <v>22</v>
      </c>
      <c r="F14" s="9">
        <v>21</v>
      </c>
      <c r="G14" s="9"/>
      <c r="H14" s="10">
        <f t="shared" ref="H14:H17" si="0">F14/E14</f>
        <v>0.95454545454545459</v>
      </c>
      <c r="I14" s="9">
        <v>1</v>
      </c>
      <c r="J14" s="10">
        <f t="shared" ref="J14:J17" si="1">I14/E14</f>
        <v>4.5454545454545456E-2</v>
      </c>
      <c r="K14" s="9"/>
      <c r="L14" s="10">
        <f t="shared" ref="L14:L17" si="2">K14/E14</f>
        <v>0</v>
      </c>
      <c r="M14" s="21">
        <v>78.22</v>
      </c>
      <c r="N14" s="15">
        <v>0.68179999999999996</v>
      </c>
    </row>
    <row r="15" spans="1:14" s="11" customFormat="1" ht="14" x14ac:dyDescent="0.15">
      <c r="A15" s="9" t="s">
        <v>38</v>
      </c>
      <c r="B15" s="9">
        <v>2</v>
      </c>
      <c r="C15" s="9" t="s">
        <v>41</v>
      </c>
      <c r="D15" s="9" t="s">
        <v>31</v>
      </c>
      <c r="E15" s="9">
        <v>25</v>
      </c>
      <c r="F15" s="9">
        <v>21</v>
      </c>
      <c r="G15" s="9"/>
      <c r="H15" s="10">
        <f t="shared" si="0"/>
        <v>0.84</v>
      </c>
      <c r="I15" s="9">
        <v>4</v>
      </c>
      <c r="J15" s="10">
        <f t="shared" si="1"/>
        <v>0.16</v>
      </c>
      <c r="K15" s="9"/>
      <c r="L15" s="10">
        <f t="shared" si="2"/>
        <v>0</v>
      </c>
      <c r="M15" s="21">
        <v>67.5</v>
      </c>
      <c r="N15" s="15">
        <v>0.84</v>
      </c>
    </row>
    <row r="16" spans="1:14" s="11" customFormat="1" ht="14" x14ac:dyDescent="0.15">
      <c r="A16" s="9" t="s">
        <v>38</v>
      </c>
      <c r="B16" s="9">
        <v>2</v>
      </c>
      <c r="C16" s="9" t="s">
        <v>42</v>
      </c>
      <c r="D16" s="9" t="s">
        <v>31</v>
      </c>
      <c r="E16" s="9">
        <v>15</v>
      </c>
      <c r="F16" s="9">
        <v>13</v>
      </c>
      <c r="G16" s="9"/>
      <c r="H16" s="10">
        <f t="shared" si="0"/>
        <v>0.8666666666666667</v>
      </c>
      <c r="I16" s="9">
        <v>2</v>
      </c>
      <c r="J16" s="10">
        <f t="shared" si="1"/>
        <v>0.13333333333333333</v>
      </c>
      <c r="K16" s="9"/>
      <c r="L16" s="10">
        <f t="shared" si="2"/>
        <v>0</v>
      </c>
      <c r="M16" s="21">
        <v>68.13</v>
      </c>
      <c r="N16" s="15">
        <v>0.87</v>
      </c>
    </row>
    <row r="17" spans="1:14" s="11" customFormat="1" ht="14" x14ac:dyDescent="0.15">
      <c r="A17" s="9" t="s">
        <v>39</v>
      </c>
      <c r="B17" s="9">
        <v>2</v>
      </c>
      <c r="C17" s="9" t="s">
        <v>43</v>
      </c>
      <c r="D17" s="9" t="s">
        <v>31</v>
      </c>
      <c r="E17" s="9">
        <v>29</v>
      </c>
      <c r="F17" s="9">
        <v>20</v>
      </c>
      <c r="G17" s="9"/>
      <c r="H17" s="10">
        <f t="shared" si="0"/>
        <v>0.68965517241379315</v>
      </c>
      <c r="I17" s="9">
        <v>9</v>
      </c>
      <c r="J17" s="10">
        <f t="shared" si="1"/>
        <v>0.31034482758620691</v>
      </c>
      <c r="K17" s="9"/>
      <c r="L17" s="10">
        <f t="shared" si="2"/>
        <v>0</v>
      </c>
      <c r="M17" s="21">
        <v>60.3</v>
      </c>
      <c r="N17" s="15">
        <v>0.69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7" si="4">(E18-SUM(F18:G18))-K18</f>
        <v>0</v>
      </c>
      <c r="J18" s="10" t="e">
        <f t="shared" ref="J18:J27" si="5">I18/E18</f>
        <v>#DIV/0!</v>
      </c>
      <c r="K18" s="9"/>
      <c r="L18" s="10" t="e">
        <f t="shared" ref="L18:L27" si="6">K18/E18</f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75</v>
      </c>
      <c r="G28" s="17">
        <f>SUM(G14:G27)</f>
        <v>0</v>
      </c>
      <c r="H28" s="18">
        <f>SUM(F28:G28)/E28</f>
        <v>0.82417582417582413</v>
      </c>
      <c r="I28" s="17">
        <f t="shared" ref="I28" si="7">(E28-SUM(F28:G28))-K28</f>
        <v>16</v>
      </c>
      <c r="J28" s="18">
        <f t="shared" ref="J28" si="8">I28/E28</f>
        <v>0.17582417582417584</v>
      </c>
      <c r="K28" s="17">
        <f>SUM(K14:K27)</f>
        <v>0</v>
      </c>
      <c r="L28" s="18">
        <f t="shared" ref="L28" si="9">K28/E28</f>
        <v>0</v>
      </c>
      <c r="M28" s="17">
        <f>AVERAGE(M14:M27)</f>
        <v>68.537499999999994</v>
      </c>
      <c r="N28" s="19">
        <f>AVERAGE(N14:N27)</f>
        <v>0.77044999999999997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Normal="100" zoomScaleSheetLayoutView="100" workbookViewId="0">
      <selection activeCell="O30" sqref="O30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3</v>
      </c>
      <c r="C8" s="30"/>
      <c r="D8" s="14" t="s">
        <v>4</v>
      </c>
      <c r="E8" s="20"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15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14" x14ac:dyDescent="0.15">
      <c r="A14" s="9" t="s">
        <v>37</v>
      </c>
      <c r="B14" s="9">
        <v>3</v>
      </c>
      <c r="C14" s="9" t="s">
        <v>40</v>
      </c>
      <c r="D14" s="9" t="s">
        <v>31</v>
      </c>
      <c r="E14" s="9">
        <v>22</v>
      </c>
      <c r="F14" s="9">
        <v>21</v>
      </c>
      <c r="G14" s="9"/>
      <c r="H14" s="10">
        <f t="shared" ref="H14:H27" si="0">F14/E14</f>
        <v>0.95454545454545459</v>
      </c>
      <c r="I14" s="9">
        <f t="shared" ref="I14:I27" si="1">(E14-SUM(F14:G14))-K14</f>
        <v>1</v>
      </c>
      <c r="J14" s="10">
        <f t="shared" ref="J14:J27" si="2">I14/E14</f>
        <v>4.5454545454545456E-2</v>
      </c>
      <c r="K14" s="9"/>
      <c r="L14" s="10">
        <f t="shared" ref="L14:L27" si="3">K14/E14</f>
        <v>0</v>
      </c>
      <c r="M14" s="9">
        <v>85.68</v>
      </c>
      <c r="N14" s="15">
        <v>0.77270000000000005</v>
      </c>
    </row>
    <row r="15" spans="1:14" s="11" customFormat="1" ht="14" x14ac:dyDescent="0.15">
      <c r="A15" s="9" t="s">
        <v>38</v>
      </c>
      <c r="B15" s="9">
        <v>3</v>
      </c>
      <c r="C15" s="9" t="s">
        <v>41</v>
      </c>
      <c r="D15" s="9" t="s">
        <v>31</v>
      </c>
      <c r="E15" s="9">
        <v>25</v>
      </c>
      <c r="F15" s="9">
        <v>23</v>
      </c>
      <c r="G15" s="9"/>
      <c r="H15" s="10">
        <f t="shared" si="0"/>
        <v>0.92</v>
      </c>
      <c r="I15" s="9">
        <f t="shared" si="1"/>
        <v>2</v>
      </c>
      <c r="J15" s="10">
        <f t="shared" si="2"/>
        <v>0.08</v>
      </c>
      <c r="K15" s="9"/>
      <c r="L15" s="10">
        <f t="shared" si="3"/>
        <v>0</v>
      </c>
      <c r="M15" s="9">
        <v>80.2</v>
      </c>
      <c r="N15" s="15">
        <v>0.8</v>
      </c>
    </row>
    <row r="16" spans="1:14" s="11" customFormat="1" ht="14" x14ac:dyDescent="0.15">
      <c r="A16" s="9" t="s">
        <v>38</v>
      </c>
      <c r="B16" s="9">
        <v>3</v>
      </c>
      <c r="C16" s="9" t="s">
        <v>42</v>
      </c>
      <c r="D16" s="9" t="s">
        <v>31</v>
      </c>
      <c r="E16" s="9">
        <v>15</v>
      </c>
      <c r="F16" s="9">
        <v>13</v>
      </c>
      <c r="G16" s="9"/>
      <c r="H16" s="10">
        <f t="shared" si="0"/>
        <v>0.8666666666666667</v>
      </c>
      <c r="I16" s="9">
        <f t="shared" si="1"/>
        <v>2</v>
      </c>
      <c r="J16" s="10">
        <f t="shared" si="2"/>
        <v>0.13333333333333333</v>
      </c>
      <c r="K16" s="9"/>
      <c r="L16" s="10">
        <f t="shared" si="3"/>
        <v>0</v>
      </c>
      <c r="M16" s="9">
        <v>73.599999999999994</v>
      </c>
      <c r="N16" s="15">
        <v>0.86599999999999999</v>
      </c>
    </row>
    <row r="17" spans="1:14" s="11" customFormat="1" ht="14" x14ac:dyDescent="0.15">
      <c r="A17" s="9" t="s">
        <v>39</v>
      </c>
      <c r="B17" s="9">
        <v>3</v>
      </c>
      <c r="C17" s="9" t="s">
        <v>43</v>
      </c>
      <c r="D17" s="9" t="s">
        <v>31</v>
      </c>
      <c r="E17" s="9">
        <v>29</v>
      </c>
      <c r="F17" s="9">
        <v>15</v>
      </c>
      <c r="G17" s="9"/>
      <c r="H17" s="10">
        <f t="shared" si="0"/>
        <v>0.51724137931034486</v>
      </c>
      <c r="I17" s="9">
        <f t="shared" si="1"/>
        <v>14</v>
      </c>
      <c r="J17" s="10">
        <f t="shared" si="2"/>
        <v>0.48275862068965519</v>
      </c>
      <c r="K17" s="9"/>
      <c r="L17" s="10">
        <f t="shared" si="3"/>
        <v>0</v>
      </c>
      <c r="M17" s="9">
        <v>40.700000000000003</v>
      </c>
      <c r="N17" s="15">
        <v>0.52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72</v>
      </c>
      <c r="G28" s="17">
        <f>SUM(G14:G27)</f>
        <v>0</v>
      </c>
      <c r="H28" s="18">
        <f>SUM(F28:G28)/E28</f>
        <v>0.79120879120879117</v>
      </c>
      <c r="I28" s="17">
        <f t="shared" ref="I28" si="4">(E28-SUM(F28:G28))-K28</f>
        <v>19</v>
      </c>
      <c r="J28" s="18">
        <f t="shared" ref="J28" si="5">I28/E28</f>
        <v>0.2087912087912088</v>
      </c>
      <c r="K28" s="17">
        <f>SUM(K14:K27)</f>
        <v>0</v>
      </c>
      <c r="L28" s="18">
        <f t="shared" ref="L28" si="6">K28/E28</f>
        <v>0</v>
      </c>
      <c r="M28" s="17">
        <f>AVERAGE(M14:M27)</f>
        <v>70.045000000000002</v>
      </c>
      <c r="N28" s="19">
        <f>AVERAGE(N14:N27)</f>
        <v>0.73967500000000008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4</v>
      </c>
      <c r="C8" s="30"/>
      <c r="D8" s="14" t="s">
        <v>4</v>
      </c>
      <c r="E8" s="20">
        <f>'0'!E8</f>
        <v>3</v>
      </c>
      <c r="F8"/>
      <c r="G8" s="4" t="s">
        <v>5</v>
      </c>
      <c r="H8" s="20">
        <v>3</v>
      </c>
      <c r="I8" s="37" t="s">
        <v>6</v>
      </c>
      <c r="J8" s="37"/>
      <c r="K8" s="37"/>
      <c r="L8" s="30"/>
      <c r="M8" s="30"/>
      <c r="N8" s="30"/>
    </row>
    <row r="10" spans="1:14" x14ac:dyDescent="0.15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Q25" sqref="Q25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15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30">
        <v>0</v>
      </c>
      <c r="C8" s="30"/>
      <c r="D8" s="14" t="s">
        <v>4</v>
      </c>
      <c r="E8" s="5">
        <v>3</v>
      </c>
      <c r="G8" s="4" t="s">
        <v>5</v>
      </c>
      <c r="H8" s="5">
        <v>3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15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ht="14" x14ac:dyDescent="0.15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15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15">
      <c r="A32" s="12"/>
    </row>
    <row r="33" spans="1:10" x14ac:dyDescent="0.1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15"/>
    <row r="37" spans="1:10" ht="45" customHeight="1" x14ac:dyDescent="0.15">
      <c r="B37" s="23" t="str">
        <f>B10</f>
        <v xml:space="preserve">M.C. SOLEDAD ESTHER MALDONADO BRAVO 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 Esther Maldonado Bravo</cp:lastModifiedBy>
  <cp:revision/>
  <dcterms:created xsi:type="dcterms:W3CDTF">2021-11-22T14:45:25Z</dcterms:created>
  <dcterms:modified xsi:type="dcterms:W3CDTF">2024-11-25T08:09:08Z</dcterms:modified>
  <cp:category/>
  <cp:contentStatus/>
</cp:coreProperties>
</file>