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ORTE 4 CALIF/"/>
    </mc:Choice>
  </mc:AlternateContent>
  <xr:revisionPtr revIDLastSave="0" documentId="8_{01D0C832-6B41-814C-B585-278575287674}" xr6:coauthVersionLast="47" xr6:coauthVersionMax="47" xr10:uidLastSave="{00000000-0000-0000-0000-000000000000}"/>
  <bookViews>
    <workbookView xWindow="0" yWindow="500" windowWidth="28800" windowHeight="17500" activeTab="4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4" l="1"/>
  <c r="J15" i="24"/>
  <c r="H15" i="24"/>
  <c r="H14" i="24" l="1"/>
  <c r="I14" i="24"/>
  <c r="J14" i="24" s="1"/>
  <c r="L14" i="24"/>
  <c r="L18" i="24"/>
  <c r="I18" i="24"/>
  <c r="J18" i="24" s="1"/>
  <c r="H18" i="24"/>
  <c r="L17" i="24"/>
  <c r="J17" i="24"/>
  <c r="H17" i="24"/>
  <c r="L16" i="24"/>
  <c r="I16" i="24"/>
  <c r="J16" i="24" s="1"/>
  <c r="H16" i="24"/>
  <c r="L17" i="22"/>
  <c r="J17" i="22"/>
  <c r="H17" i="22"/>
  <c r="L16" i="22"/>
  <c r="J16" i="22"/>
  <c r="H16" i="22"/>
  <c r="L15" i="22"/>
  <c r="J15" i="22"/>
  <c r="H15" i="22"/>
  <c r="L14" i="22"/>
  <c r="J14" i="22"/>
  <c r="H14" i="22"/>
  <c r="F28" i="25"/>
  <c r="E27" i="23"/>
  <c r="L27" i="23" s="1"/>
  <c r="D27" i="23"/>
  <c r="C27" i="23"/>
  <c r="A27" i="23"/>
  <c r="E26" i="23"/>
  <c r="L26" i="23" s="1"/>
  <c r="D26" i="23"/>
  <c r="C26" i="23"/>
  <c r="A26" i="23"/>
  <c r="E25" i="23"/>
  <c r="L25" i="23" s="1"/>
  <c r="D25" i="23"/>
  <c r="C25" i="23"/>
  <c r="A25" i="23"/>
  <c r="E24" i="23"/>
  <c r="L24" i="23" s="1"/>
  <c r="D24" i="23"/>
  <c r="C24" i="23"/>
  <c r="A24" i="23"/>
  <c r="H23" i="23"/>
  <c r="E23" i="23"/>
  <c r="L23" i="23" s="1"/>
  <c r="D23" i="23"/>
  <c r="C23" i="23"/>
  <c r="A23" i="23"/>
  <c r="E22" i="23"/>
  <c r="L22" i="23" s="1"/>
  <c r="D22" i="23"/>
  <c r="C22" i="23"/>
  <c r="A22" i="23"/>
  <c r="H21" i="23"/>
  <c r="E21" i="23"/>
  <c r="L21" i="23" s="1"/>
  <c r="D21" i="23"/>
  <c r="C21" i="23"/>
  <c r="A21" i="23"/>
  <c r="E20" i="23"/>
  <c r="L20" i="23" s="1"/>
  <c r="D20" i="23"/>
  <c r="C20" i="23"/>
  <c r="A20" i="23"/>
  <c r="E19" i="23"/>
  <c r="L19" i="23" s="1"/>
  <c r="D19" i="23"/>
  <c r="C19" i="23"/>
  <c r="A19" i="23"/>
  <c r="H18" i="23"/>
  <c r="E18" i="23"/>
  <c r="L18" i="23" s="1"/>
  <c r="D18" i="23"/>
  <c r="C18" i="23"/>
  <c r="A18" i="23"/>
  <c r="H17" i="23"/>
  <c r="L17" i="23"/>
  <c r="H16" i="23"/>
  <c r="L16" i="23"/>
  <c r="H15" i="23"/>
  <c r="L15" i="23"/>
  <c r="H14" i="23"/>
  <c r="L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H14" i="25"/>
  <c r="H15" i="25"/>
  <c r="H16" i="25"/>
  <c r="H25" i="23" l="1"/>
  <c r="H22" i="23"/>
  <c r="H20" i="23"/>
  <c r="H19" i="23"/>
  <c r="H27" i="23"/>
  <c r="H24" i="23"/>
  <c r="H26" i="23"/>
  <c r="I14" i="23"/>
  <c r="J14" i="23" s="1"/>
  <c r="I15" i="23"/>
  <c r="J15" i="23" s="1"/>
  <c r="I16" i="23"/>
  <c r="J16" i="23" s="1"/>
  <c r="I17" i="23"/>
  <c r="J17" i="23" s="1"/>
  <c r="I18" i="23"/>
  <c r="J18" i="23" s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E8" i="24"/>
  <c r="N28" i="23"/>
  <c r="M28" i="23"/>
  <c r="K28" i="23"/>
  <c r="G28" i="23"/>
  <c r="F28" i="23"/>
  <c r="B10" i="23"/>
  <c r="B37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D545BD56-A502-704C-A617-748BBEC3998A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764E0C2E-79A6-E449-8D20-151D8F5D2B3F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<sst xmlns="http://schemas.openxmlformats.org/spreadsheetml/2006/main" count="242" uniqueCount="48">
  <si>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</si>
  <si>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</si>
  <si>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</si>
  <si>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</si>
  <si>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</si>
  <si>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</si>
  <si>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</si>
  <si>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</si>
  <si>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</si>
  <si>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</si>
  <si>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</si>
  <si>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</si>
  <si>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</si>
  <si>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</si>
  <si>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</si>
  <si>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</si>
  <si>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</si>
  <si>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</si>
  <si>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</si>
  <si>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</si>
  <si>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</si>
  <si>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</si>
  <si>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</si>
  <si>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</si>
  <si>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</si>
  <si>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</si>
  <si>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</si>
  <si>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</si>
  <si>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</si>
  <si>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</si>
  <si>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</si>
  <si>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</si>
  <si>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</si>
  <si>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</si>
  <si>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</si>
  <si>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AMBIENTAL</t>
  </si>
  <si>
    <t>AGO-DIC-2024</t>
  </si>
  <si>
    <t>BIOQUIMICA</t>
  </si>
  <si>
    <t xml:space="preserve">TOXICOLOGIA AMBIENTAL </t>
  </si>
  <si>
    <t>REMEDIACIÓN DE SUELO</t>
  </si>
  <si>
    <t>306-A</t>
  </si>
  <si>
    <t>506-A</t>
  </si>
  <si>
    <t>506-B</t>
  </si>
  <si>
    <t>706-A</t>
  </si>
  <si>
    <t xml:space="preserve">AGO-DIC-2024		</t>
  </si>
  <si>
    <t>BiOQUIMICA</t>
  </si>
  <si>
    <t>FINAL</t>
  </si>
  <si>
    <t>S&lt;&lt;&lt;&lt;&lt;&lt;&lt;&lt;&lt;&lt;B&lt;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</si>
</sst>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9" fontId="4" fillId="0" borderId="15" xfId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9" fontId="4" fillId="0" borderId="16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9" xfId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0" xfId="1" applyFont="1" applyBorder="1" applyAlignment="1">
      <alignment horizontal="center" vertical="center" wrapText="1"/>
    </xf>
    <xf numFmtId="9" fontId="4" fillId="0" borderId="21" xfId="1" applyFont="1" applyBorder="1" applyAlignment="1">
      <alignment horizontal="center" vertical="center" wrapText="1"/>
    </xf>
    <xf numFmtId="0" fontId="4" fillId="0" borderId="38" xfId="0" applyFont="1" applyBorder="1" applyAlignment="1">
      <alignment wrapText="1"/>
    </xf>
    <xf numFmtId="0" fontId="4" fillId="0" borderId="39" xfId="0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2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A14" sqref="A14:E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55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x14ac:dyDescent="0.15">
      <c r="A6" s="56" t="s">
        <v>2</v>
      </c>
      <c r="B6" s="56"/>
      <c r="C6" s="56"/>
      <c r="D6" s="56"/>
      <c r="E6" s="57" t="s">
        <v>29</v>
      </c>
      <c r="F6" s="57"/>
      <c r="G6" s="57"/>
      <c r="H6" s="5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52">
        <v>1</v>
      </c>
      <c r="C8" s="52"/>
      <c r="D8" s="14" t="s">
        <v>4</v>
      </c>
      <c r="E8" s="20">
        <v>3</v>
      </c>
      <c r="F8"/>
      <c r="G8" s="4" t="s">
        <v>5</v>
      </c>
      <c r="H8" s="20">
        <v>3</v>
      </c>
      <c r="I8" s="53" t="s">
        <v>6</v>
      </c>
      <c r="J8" s="53"/>
      <c r="K8" s="53"/>
      <c r="L8" s="52" t="s">
        <v>36</v>
      </c>
      <c r="M8" s="52"/>
      <c r="N8" s="52"/>
    </row>
    <row r="10" spans="1:14" x14ac:dyDescent="0.15">
      <c r="A10" s="4" t="s">
        <v>7</v>
      </c>
      <c r="B10" s="52" t="s">
        <v>30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58" t="s">
        <v>8</v>
      </c>
      <c r="B12" s="60" t="s">
        <v>9</v>
      </c>
      <c r="C12" s="60" t="s">
        <v>10</v>
      </c>
      <c r="D12" s="62" t="s">
        <v>11</v>
      </c>
      <c r="E12" s="62" t="s">
        <v>12</v>
      </c>
      <c r="F12" s="62" t="s">
        <v>13</v>
      </c>
      <c r="G12" s="62"/>
      <c r="H12" s="62" t="s">
        <v>14</v>
      </c>
      <c r="I12" s="62" t="s">
        <v>15</v>
      </c>
      <c r="J12" s="62" t="s">
        <v>16</v>
      </c>
      <c r="K12" s="62" t="s">
        <v>17</v>
      </c>
      <c r="L12" s="62" t="s">
        <v>18</v>
      </c>
      <c r="M12" s="62" t="s">
        <v>19</v>
      </c>
      <c r="N12" s="64" t="s">
        <v>20</v>
      </c>
    </row>
    <row r="13" spans="1:14" ht="14" x14ac:dyDescent="0.15">
      <c r="A13" s="59"/>
      <c r="B13" s="61"/>
      <c r="C13" s="61"/>
      <c r="D13" s="63"/>
      <c r="E13" s="63"/>
      <c r="F13" s="7" t="s">
        <v>21</v>
      </c>
      <c r="G13" s="7" t="s">
        <v>22</v>
      </c>
      <c r="H13" s="63"/>
      <c r="I13" s="63"/>
      <c r="J13" s="63"/>
      <c r="K13" s="63"/>
      <c r="L13" s="63"/>
      <c r="M13" s="63"/>
      <c r="N13" s="65"/>
    </row>
    <row r="14" spans="1:14" s="11" customFormat="1" ht="14" x14ac:dyDescent="0.15">
      <c r="A14" s="9" t="s">
        <v>37</v>
      </c>
      <c r="B14" s="9">
        <v>1</v>
      </c>
      <c r="C14" s="9" t="s">
        <v>40</v>
      </c>
      <c r="D14" s="9" t="s">
        <v>31</v>
      </c>
      <c r="E14" s="9">
        <v>22</v>
      </c>
      <c r="F14" s="9">
        <v>21</v>
      </c>
      <c r="G14" s="9"/>
      <c r="H14" s="10">
        <f t="shared" ref="H14:H27" si="0">F14/E14</f>
        <v>0.95454545454545459</v>
      </c>
      <c r="I14" s="9">
        <v>1</v>
      </c>
      <c r="J14" s="10">
        <f t="shared" ref="J14:J27" si="1">I14/E14</f>
        <v>4.5454545454545456E-2</v>
      </c>
      <c r="K14" s="9"/>
      <c r="L14" s="10">
        <f t="shared" ref="L14:L28" si="2">K14/E14</f>
        <v>0</v>
      </c>
      <c r="M14" s="21">
        <v>76.540000000000006</v>
      </c>
      <c r="N14" s="15">
        <v>0.5</v>
      </c>
    </row>
    <row r="15" spans="1:14" s="11" customFormat="1" ht="14" x14ac:dyDescent="0.15">
      <c r="A15" s="9" t="s">
        <v>38</v>
      </c>
      <c r="B15" s="9">
        <v>1</v>
      </c>
      <c r="C15" s="9" t="s">
        <v>41</v>
      </c>
      <c r="D15" s="9" t="s">
        <v>31</v>
      </c>
      <c r="E15" s="9">
        <v>25</v>
      </c>
      <c r="F15" s="9">
        <v>21</v>
      </c>
      <c r="G15" s="9"/>
      <c r="H15" s="10">
        <f t="shared" si="0"/>
        <v>0.84</v>
      </c>
      <c r="I15" s="9">
        <v>4</v>
      </c>
      <c r="J15" s="10">
        <f t="shared" si="1"/>
        <v>0.16</v>
      </c>
      <c r="K15" s="9"/>
      <c r="L15" s="10">
        <f t="shared" si="2"/>
        <v>0</v>
      </c>
      <c r="M15" s="21">
        <v>67.680000000000007</v>
      </c>
      <c r="N15" s="15">
        <v>0.84</v>
      </c>
    </row>
    <row r="16" spans="1:14" s="11" customFormat="1" ht="14" x14ac:dyDescent="0.15">
      <c r="A16" s="9" t="s">
        <v>38</v>
      </c>
      <c r="B16" s="9">
        <v>1</v>
      </c>
      <c r="C16" s="9" t="s">
        <v>42</v>
      </c>
      <c r="D16" s="9" t="s">
        <v>31</v>
      </c>
      <c r="E16" s="9">
        <v>15</v>
      </c>
      <c r="F16" s="9">
        <v>12</v>
      </c>
      <c r="G16" s="9"/>
      <c r="H16" s="10">
        <f t="shared" si="0"/>
        <v>0.8</v>
      </c>
      <c r="I16" s="9">
        <v>3</v>
      </c>
      <c r="J16" s="10">
        <f t="shared" si="1"/>
        <v>0.2</v>
      </c>
      <c r="K16" s="9"/>
      <c r="L16" s="10">
        <f t="shared" si="2"/>
        <v>0</v>
      </c>
      <c r="M16" s="21">
        <v>61.13</v>
      </c>
      <c r="N16" s="15">
        <v>0.8</v>
      </c>
    </row>
    <row r="17" spans="1:14" s="11" customFormat="1" ht="14" x14ac:dyDescent="0.15">
      <c r="A17" s="9" t="s">
        <v>39</v>
      </c>
      <c r="B17" s="9">
        <v>1</v>
      </c>
      <c r="C17" s="9" t="s">
        <v>43</v>
      </c>
      <c r="D17" s="9" t="s">
        <v>31</v>
      </c>
      <c r="E17" s="9">
        <v>29</v>
      </c>
      <c r="F17" s="9">
        <v>21</v>
      </c>
      <c r="G17" s="9"/>
      <c r="H17" s="10">
        <f t="shared" si="0"/>
        <v>0.72413793103448276</v>
      </c>
      <c r="I17" s="9">
        <v>8</v>
      </c>
      <c r="J17" s="10">
        <f t="shared" si="1"/>
        <v>0.27586206896551724</v>
      </c>
      <c r="K17" s="9"/>
      <c r="L17" s="10">
        <f t="shared" si="2"/>
        <v>0</v>
      </c>
      <c r="M17" s="21">
        <v>57.65</v>
      </c>
      <c r="N17" s="15">
        <v>0.72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75</v>
      </c>
      <c r="G28" s="17">
        <f>SUM(G14:G27)</f>
        <v>0</v>
      </c>
      <c r="H28" s="18">
        <f>SUM(F28:G28)/E28</f>
        <v>0.82417582417582413</v>
      </c>
      <c r="I28" s="17">
        <v>16</v>
      </c>
      <c r="J28" s="18">
        <f>I28/E28</f>
        <v>0.17582417582417584</v>
      </c>
      <c r="K28" s="17">
        <f>SUM(K14:K27)</f>
        <v>0</v>
      </c>
      <c r="L28" s="18">
        <f t="shared" si="2"/>
        <v>0</v>
      </c>
      <c r="M28" s="17">
        <f>AVERAGE(M14:M27)</f>
        <v>65.75</v>
      </c>
      <c r="N28" s="19">
        <f>AVERAGE(N14:N27)</f>
        <v>0.71499999999999986</v>
      </c>
    </row>
    <row r="30" spans="1:14" ht="120" customHeight="1" x14ac:dyDescent="0.15">
      <c r="A30" s="66" t="s">
        <v>25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2" spans="1:14" x14ac:dyDescent="0.15">
      <c r="A32" s="12"/>
    </row>
    <row r="33" spans="1:10" x14ac:dyDescent="0.15">
      <c r="B33" s="68" t="s">
        <v>26</v>
      </c>
      <c r="C33" s="68"/>
      <c r="D33" s="68"/>
      <c r="G33" s="55" t="s">
        <v>27</v>
      </c>
      <c r="H33" s="55"/>
      <c r="I33" s="55"/>
      <c r="J33" s="55"/>
    </row>
    <row r="34" spans="1:10" ht="62.25" customHeight="1" x14ac:dyDescent="0.15">
      <c r="B34" s="67"/>
      <c r="C34" s="67"/>
      <c r="D34" s="67"/>
      <c r="G34" s="52"/>
      <c r="H34" s="52"/>
      <c r="I34" s="52"/>
      <c r="J34" s="52"/>
    </row>
    <row r="35" spans="1:10" hidden="1" x14ac:dyDescent="0.15">
      <c r="A35" s="69" t="e">
        <v>#REF!</v>
      </c>
      <c r="B35" s="69"/>
      <c r="C35" s="6"/>
      <c r="E35" s="69"/>
      <c r="F35" s="69"/>
      <c r="G35" s="69"/>
      <c r="H35" s="69"/>
    </row>
    <row r="36" spans="1:10" hidden="1" x14ac:dyDescent="0.15"/>
    <row r="37" spans="1:10" ht="45" customHeight="1" x14ac:dyDescent="0.15">
      <c r="B37" s="70" t="str">
        <f>B10</f>
        <v xml:space="preserve">M.C. SOLEDAD ESTHER MALDONADO BRAVO </v>
      </c>
      <c r="C37" s="70"/>
      <c r="D37" s="70"/>
      <c r="E37" s="13"/>
      <c r="F37" s="13"/>
      <c r="G37" s="70" t="s">
        <v>32</v>
      </c>
      <c r="H37" s="70"/>
      <c r="I37" s="70"/>
      <c r="J37" s="7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Normal="100" zoomScaleSheetLayoutView="100" workbookViewId="0">
      <selection activeCell="A14" sqref="A14:E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55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x14ac:dyDescent="0.15">
      <c r="A6" s="56" t="s">
        <v>2</v>
      </c>
      <c r="B6" s="56"/>
      <c r="C6" s="56"/>
      <c r="D6" s="56"/>
      <c r="E6" s="57" t="s">
        <v>33</v>
      </c>
      <c r="F6" s="57"/>
      <c r="G6" s="57"/>
      <c r="H6" s="5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52">
        <v>2</v>
      </c>
      <c r="C8" s="52"/>
      <c r="D8" s="14" t="s">
        <v>4</v>
      </c>
      <c r="E8" s="20">
        <v>3</v>
      </c>
      <c r="F8"/>
      <c r="G8" s="4" t="s">
        <v>5</v>
      </c>
      <c r="H8" s="20">
        <v>3</v>
      </c>
      <c r="I8" s="53" t="s">
        <v>6</v>
      </c>
      <c r="J8" s="53"/>
      <c r="K8" s="53"/>
      <c r="L8" s="52" t="s">
        <v>36</v>
      </c>
      <c r="M8" s="52"/>
      <c r="N8" s="52"/>
    </row>
    <row r="10" spans="1:14" x14ac:dyDescent="0.15">
      <c r="A10" s="4" t="s">
        <v>7</v>
      </c>
      <c r="B10" s="52" t="s">
        <v>30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58" t="s">
        <v>8</v>
      </c>
      <c r="B12" s="60" t="s">
        <v>9</v>
      </c>
      <c r="C12" s="60" t="s">
        <v>10</v>
      </c>
      <c r="D12" s="62" t="s">
        <v>11</v>
      </c>
      <c r="E12" s="62" t="s">
        <v>12</v>
      </c>
      <c r="F12" s="62" t="s">
        <v>13</v>
      </c>
      <c r="G12" s="62"/>
      <c r="H12" s="62" t="s">
        <v>14</v>
      </c>
      <c r="I12" s="62" t="s">
        <v>15</v>
      </c>
      <c r="J12" s="62" t="s">
        <v>16</v>
      </c>
      <c r="K12" s="62" t="s">
        <v>17</v>
      </c>
      <c r="L12" s="62" t="s">
        <v>18</v>
      </c>
      <c r="M12" s="62" t="s">
        <v>19</v>
      </c>
      <c r="N12" s="64" t="s">
        <v>20</v>
      </c>
    </row>
    <row r="13" spans="1:14" ht="14" x14ac:dyDescent="0.15">
      <c r="A13" s="59"/>
      <c r="B13" s="61"/>
      <c r="C13" s="61"/>
      <c r="D13" s="63"/>
      <c r="E13" s="63"/>
      <c r="F13" s="7" t="s">
        <v>21</v>
      </c>
      <c r="G13" s="7" t="s">
        <v>22</v>
      </c>
      <c r="H13" s="63"/>
      <c r="I13" s="63"/>
      <c r="J13" s="63"/>
      <c r="K13" s="63"/>
      <c r="L13" s="63"/>
      <c r="M13" s="63"/>
      <c r="N13" s="65"/>
    </row>
    <row r="14" spans="1:14" s="11" customFormat="1" ht="14" x14ac:dyDescent="0.15">
      <c r="A14" s="9" t="s">
        <v>37</v>
      </c>
      <c r="B14" s="9">
        <v>2</v>
      </c>
      <c r="C14" s="9" t="s">
        <v>40</v>
      </c>
      <c r="D14" s="9" t="s">
        <v>31</v>
      </c>
      <c r="E14" s="9">
        <v>22</v>
      </c>
      <c r="F14" s="9">
        <v>21</v>
      </c>
      <c r="G14" s="9"/>
      <c r="H14" s="10">
        <f t="shared" ref="H14:H17" si="0">F14/E14</f>
        <v>0.95454545454545459</v>
      </c>
      <c r="I14" s="9">
        <v>1</v>
      </c>
      <c r="J14" s="10">
        <f t="shared" ref="J14:J17" si="1">I14/E14</f>
        <v>4.5454545454545456E-2</v>
      </c>
      <c r="K14" s="9"/>
      <c r="L14" s="10">
        <f t="shared" ref="L14:L17" si="2">K14/E14</f>
        <v>0</v>
      </c>
      <c r="M14" s="21">
        <v>78.22</v>
      </c>
      <c r="N14" s="15">
        <v>0.68179999999999996</v>
      </c>
    </row>
    <row r="15" spans="1:14" s="11" customFormat="1" ht="14" x14ac:dyDescent="0.15">
      <c r="A15" s="9" t="s">
        <v>38</v>
      </c>
      <c r="B15" s="9">
        <v>2</v>
      </c>
      <c r="C15" s="9" t="s">
        <v>41</v>
      </c>
      <c r="D15" s="9" t="s">
        <v>31</v>
      </c>
      <c r="E15" s="9">
        <v>25</v>
      </c>
      <c r="F15" s="9">
        <v>21</v>
      </c>
      <c r="G15" s="9"/>
      <c r="H15" s="10">
        <f t="shared" si="0"/>
        <v>0.84</v>
      </c>
      <c r="I15" s="9">
        <v>4</v>
      </c>
      <c r="J15" s="10">
        <f t="shared" si="1"/>
        <v>0.16</v>
      </c>
      <c r="K15" s="9"/>
      <c r="L15" s="10">
        <f t="shared" si="2"/>
        <v>0</v>
      </c>
      <c r="M15" s="21">
        <v>67.5</v>
      </c>
      <c r="N15" s="15">
        <v>0.84</v>
      </c>
    </row>
    <row r="16" spans="1:14" s="11" customFormat="1" ht="14" x14ac:dyDescent="0.15">
      <c r="A16" s="9" t="s">
        <v>38</v>
      </c>
      <c r="B16" s="9">
        <v>2</v>
      </c>
      <c r="C16" s="9" t="s">
        <v>42</v>
      </c>
      <c r="D16" s="9" t="s">
        <v>31</v>
      </c>
      <c r="E16" s="9">
        <v>15</v>
      </c>
      <c r="F16" s="9">
        <v>13</v>
      </c>
      <c r="G16" s="9"/>
      <c r="H16" s="10">
        <f t="shared" si="0"/>
        <v>0.8666666666666667</v>
      </c>
      <c r="I16" s="9">
        <v>2</v>
      </c>
      <c r="J16" s="10">
        <f t="shared" si="1"/>
        <v>0.13333333333333333</v>
      </c>
      <c r="K16" s="9"/>
      <c r="L16" s="10">
        <f t="shared" si="2"/>
        <v>0</v>
      </c>
      <c r="M16" s="21">
        <v>68.13</v>
      </c>
      <c r="N16" s="15">
        <v>0.87</v>
      </c>
    </row>
    <row r="17" spans="1:14" s="11" customFormat="1" ht="14" x14ac:dyDescent="0.15">
      <c r="A17" s="9" t="s">
        <v>39</v>
      </c>
      <c r="B17" s="9">
        <v>2</v>
      </c>
      <c r="C17" s="9" t="s">
        <v>43</v>
      </c>
      <c r="D17" s="9" t="s">
        <v>31</v>
      </c>
      <c r="E17" s="9">
        <v>29</v>
      </c>
      <c r="F17" s="9">
        <v>20</v>
      </c>
      <c r="G17" s="9"/>
      <c r="H17" s="10">
        <f t="shared" si="0"/>
        <v>0.68965517241379315</v>
      </c>
      <c r="I17" s="9">
        <v>9</v>
      </c>
      <c r="J17" s="10">
        <f t="shared" si="1"/>
        <v>0.31034482758620691</v>
      </c>
      <c r="K17" s="9"/>
      <c r="L17" s="10">
        <f t="shared" si="2"/>
        <v>0</v>
      </c>
      <c r="M17" s="21">
        <v>60.3</v>
      </c>
      <c r="N17" s="15">
        <v>0.69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7" si="4">(E18-SUM(F18:G18))-K18</f>
        <v>0</v>
      </c>
      <c r="J18" s="10" t="e">
        <f t="shared" ref="J18:J27" si="5">I18/E18</f>
        <v>#DIV/0!</v>
      </c>
      <c r="K18" s="9"/>
      <c r="L18" s="10" t="e">
        <f t="shared" ref="L18:L27" si="6">K18/E18</f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75</v>
      </c>
      <c r="G28" s="17">
        <f>SUM(G14:G27)</f>
        <v>0</v>
      </c>
      <c r="H28" s="18">
        <f>SUM(F28:G28)/E28</f>
        <v>0.82417582417582413</v>
      </c>
      <c r="I28" s="17">
        <f t="shared" ref="I28" si="7">(E28-SUM(F28:G28))-K28</f>
        <v>16</v>
      </c>
      <c r="J28" s="18">
        <f t="shared" ref="J28" si="8">I28/E28</f>
        <v>0.17582417582417584</v>
      </c>
      <c r="K28" s="17">
        <f>SUM(K14:K27)</f>
        <v>0</v>
      </c>
      <c r="L28" s="18">
        <f t="shared" ref="L28" si="9">K28/E28</f>
        <v>0</v>
      </c>
      <c r="M28" s="17">
        <f>AVERAGE(M14:M27)</f>
        <v>68.537499999999994</v>
      </c>
      <c r="N28" s="19">
        <f>AVERAGE(N14:N27)</f>
        <v>0.77044999999999997</v>
      </c>
    </row>
    <row r="30" spans="1:14" ht="120" customHeight="1" x14ac:dyDescent="0.15">
      <c r="A30" s="66" t="s">
        <v>25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2" spans="1:14" x14ac:dyDescent="0.15">
      <c r="A32" s="12"/>
    </row>
    <row r="33" spans="1:10" x14ac:dyDescent="0.15">
      <c r="B33" s="68" t="s">
        <v>26</v>
      </c>
      <c r="C33" s="68"/>
      <c r="D33" s="68"/>
      <c r="G33" s="55" t="s">
        <v>27</v>
      </c>
      <c r="H33" s="55"/>
      <c r="I33" s="55"/>
      <c r="J33" s="55"/>
    </row>
    <row r="34" spans="1:10" ht="62.25" customHeight="1" x14ac:dyDescent="0.15">
      <c r="B34" s="67"/>
      <c r="C34" s="67"/>
      <c r="D34" s="67"/>
      <c r="G34" s="52"/>
      <c r="H34" s="52"/>
      <c r="I34" s="52"/>
      <c r="J34" s="52"/>
    </row>
    <row r="35" spans="1:10" hidden="1" x14ac:dyDescent="0.15">
      <c r="A35" s="69" t="e">
        <v>#REF!</v>
      </c>
      <c r="B35" s="69"/>
      <c r="C35" s="6"/>
      <c r="E35" s="69"/>
      <c r="F35" s="69"/>
      <c r="G35" s="69"/>
      <c r="H35" s="69"/>
    </row>
    <row r="36" spans="1:10" hidden="1" x14ac:dyDescent="0.15"/>
    <row r="37" spans="1:10" ht="45" customHeight="1" x14ac:dyDescent="0.15">
      <c r="B37" s="70" t="str">
        <f>B10</f>
        <v xml:space="preserve">M.C. SOLEDAD ESTHER MALDONADO BRAVO </v>
      </c>
      <c r="C37" s="70"/>
      <c r="D37" s="70"/>
      <c r="E37" s="13"/>
      <c r="F37" s="13"/>
      <c r="G37" s="70" t="s">
        <v>32</v>
      </c>
      <c r="H37" s="70"/>
      <c r="I37" s="70"/>
      <c r="J37" s="7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Normal="100" zoomScaleSheetLayoutView="100" workbookViewId="0">
      <selection activeCell="G37" sqref="G37:J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55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x14ac:dyDescent="0.15">
      <c r="A6" s="56" t="s">
        <v>2</v>
      </c>
      <c r="B6" s="56"/>
      <c r="C6" s="56"/>
      <c r="D6" s="56"/>
      <c r="E6" s="57" t="s">
        <v>33</v>
      </c>
      <c r="F6" s="57"/>
      <c r="G6" s="57"/>
      <c r="H6" s="5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52">
        <v>3</v>
      </c>
      <c r="C8" s="52"/>
      <c r="D8" s="14" t="s">
        <v>4</v>
      </c>
      <c r="E8" s="20">
        <v>3</v>
      </c>
      <c r="F8"/>
      <c r="G8" s="4" t="s">
        <v>5</v>
      </c>
      <c r="H8" s="20">
        <v>3</v>
      </c>
      <c r="I8" s="53" t="s">
        <v>6</v>
      </c>
      <c r="J8" s="53"/>
      <c r="K8" s="53"/>
      <c r="L8" s="52" t="s">
        <v>36</v>
      </c>
      <c r="M8" s="52"/>
      <c r="N8" s="52"/>
    </row>
    <row r="10" spans="1:14" x14ac:dyDescent="0.15">
      <c r="A10" s="4" t="s">
        <v>7</v>
      </c>
      <c r="B10" s="52" t="str">
        <f>'0'!B10</f>
        <v xml:space="preserve">M.C. SOLEDAD ESTHER MALDONADO BRAVO 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58" t="s">
        <v>8</v>
      </c>
      <c r="B12" s="60" t="s">
        <v>9</v>
      </c>
      <c r="C12" s="60" t="s">
        <v>10</v>
      </c>
      <c r="D12" s="62" t="s">
        <v>11</v>
      </c>
      <c r="E12" s="62" t="s">
        <v>12</v>
      </c>
      <c r="F12" s="62" t="s">
        <v>13</v>
      </c>
      <c r="G12" s="62"/>
      <c r="H12" s="62" t="s">
        <v>14</v>
      </c>
      <c r="I12" s="62" t="s">
        <v>15</v>
      </c>
      <c r="J12" s="62" t="s">
        <v>16</v>
      </c>
      <c r="K12" s="62" t="s">
        <v>17</v>
      </c>
      <c r="L12" s="62" t="s">
        <v>18</v>
      </c>
      <c r="M12" s="62" t="s">
        <v>19</v>
      </c>
      <c r="N12" s="64" t="s">
        <v>20</v>
      </c>
    </row>
    <row r="13" spans="1:14" ht="14" x14ac:dyDescent="0.15">
      <c r="A13" s="59"/>
      <c r="B13" s="61"/>
      <c r="C13" s="61"/>
      <c r="D13" s="63"/>
      <c r="E13" s="63"/>
      <c r="F13" s="7" t="s">
        <v>21</v>
      </c>
      <c r="G13" s="7" t="s">
        <v>22</v>
      </c>
      <c r="H13" s="63"/>
      <c r="I13" s="63"/>
      <c r="J13" s="63"/>
      <c r="K13" s="63"/>
      <c r="L13" s="63"/>
      <c r="M13" s="63"/>
      <c r="N13" s="65"/>
    </row>
    <row r="14" spans="1:14" s="11" customFormat="1" ht="14" x14ac:dyDescent="0.15">
      <c r="A14" s="9" t="s">
        <v>37</v>
      </c>
      <c r="B14" s="9">
        <v>3</v>
      </c>
      <c r="C14" s="9" t="s">
        <v>40</v>
      </c>
      <c r="D14" s="9" t="s">
        <v>31</v>
      </c>
      <c r="E14" s="9">
        <v>22</v>
      </c>
      <c r="F14" s="9">
        <v>21</v>
      </c>
      <c r="G14" s="9"/>
      <c r="H14" s="10">
        <f t="shared" ref="H14:H27" si="0">F14/E14</f>
        <v>0.95454545454545459</v>
      </c>
      <c r="I14" s="9">
        <f t="shared" ref="I14:I27" si="1">(E14-SUM(F14:G14))-K14</f>
        <v>1</v>
      </c>
      <c r="J14" s="10">
        <f t="shared" ref="J14:J27" si="2">I14/E14</f>
        <v>4.5454545454545456E-2</v>
      </c>
      <c r="K14" s="9"/>
      <c r="L14" s="10">
        <f t="shared" ref="L14:L27" si="3">K14/E14</f>
        <v>0</v>
      </c>
      <c r="M14" s="9">
        <v>85.68</v>
      </c>
      <c r="N14" s="15">
        <v>0.77270000000000005</v>
      </c>
    </row>
    <row r="15" spans="1:14" s="11" customFormat="1" ht="14" x14ac:dyDescent="0.15">
      <c r="A15" s="9" t="s">
        <v>38</v>
      </c>
      <c r="B15" s="9">
        <v>3</v>
      </c>
      <c r="C15" s="9" t="s">
        <v>41</v>
      </c>
      <c r="D15" s="9" t="s">
        <v>31</v>
      </c>
      <c r="E15" s="9">
        <v>25</v>
      </c>
      <c r="F15" s="9">
        <v>23</v>
      </c>
      <c r="G15" s="9"/>
      <c r="H15" s="10">
        <f t="shared" si="0"/>
        <v>0.92</v>
      </c>
      <c r="I15" s="9">
        <f t="shared" si="1"/>
        <v>2</v>
      </c>
      <c r="J15" s="10">
        <f t="shared" si="2"/>
        <v>0.08</v>
      </c>
      <c r="K15" s="9"/>
      <c r="L15" s="10">
        <f t="shared" si="3"/>
        <v>0</v>
      </c>
      <c r="M15" s="9">
        <v>80.2</v>
      </c>
      <c r="N15" s="15">
        <v>0.8</v>
      </c>
    </row>
    <row r="16" spans="1:14" s="11" customFormat="1" ht="14" x14ac:dyDescent="0.15">
      <c r="A16" s="9" t="s">
        <v>38</v>
      </c>
      <c r="B16" s="9">
        <v>3</v>
      </c>
      <c r="C16" s="9" t="s">
        <v>42</v>
      </c>
      <c r="D16" s="9" t="s">
        <v>31</v>
      </c>
      <c r="E16" s="9">
        <v>15</v>
      </c>
      <c r="F16" s="9">
        <v>13</v>
      </c>
      <c r="G16" s="9"/>
      <c r="H16" s="10">
        <f t="shared" si="0"/>
        <v>0.8666666666666667</v>
      </c>
      <c r="I16" s="9">
        <f t="shared" si="1"/>
        <v>2</v>
      </c>
      <c r="J16" s="10">
        <f t="shared" si="2"/>
        <v>0.13333333333333333</v>
      </c>
      <c r="K16" s="9"/>
      <c r="L16" s="10">
        <f t="shared" si="3"/>
        <v>0</v>
      </c>
      <c r="M16" s="9">
        <v>73.599999999999994</v>
      </c>
      <c r="N16" s="15">
        <v>0.86599999999999999</v>
      </c>
    </row>
    <row r="17" spans="1:14" s="11" customFormat="1" ht="14" x14ac:dyDescent="0.15">
      <c r="A17" s="9" t="s">
        <v>39</v>
      </c>
      <c r="B17" s="9">
        <v>3</v>
      </c>
      <c r="C17" s="9" t="s">
        <v>43</v>
      </c>
      <c r="D17" s="9" t="s">
        <v>31</v>
      </c>
      <c r="E17" s="9">
        <v>29</v>
      </c>
      <c r="F17" s="9">
        <v>15</v>
      </c>
      <c r="G17" s="9"/>
      <c r="H17" s="10">
        <f t="shared" si="0"/>
        <v>0.51724137931034486</v>
      </c>
      <c r="I17" s="9">
        <f t="shared" si="1"/>
        <v>14</v>
      </c>
      <c r="J17" s="10">
        <f t="shared" si="2"/>
        <v>0.48275862068965519</v>
      </c>
      <c r="K17" s="9"/>
      <c r="L17" s="10">
        <f t="shared" si="3"/>
        <v>0</v>
      </c>
      <c r="M17" s="9">
        <v>40.700000000000003</v>
      </c>
      <c r="N17" s="15">
        <v>0.52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72</v>
      </c>
      <c r="G28" s="17">
        <f>SUM(G14:G27)</f>
        <v>0</v>
      </c>
      <c r="H28" s="18">
        <f>SUM(F28:G28)/E28</f>
        <v>0.79120879120879117</v>
      </c>
      <c r="I28" s="17">
        <f t="shared" ref="I28" si="4">(E28-SUM(F28:G28))-K28</f>
        <v>19</v>
      </c>
      <c r="J28" s="18">
        <f t="shared" ref="J28" si="5">I28/E28</f>
        <v>0.2087912087912088</v>
      </c>
      <c r="K28" s="17">
        <f>SUM(K14:K27)</f>
        <v>0</v>
      </c>
      <c r="L28" s="18">
        <f t="shared" ref="L28" si="6">K28/E28</f>
        <v>0</v>
      </c>
      <c r="M28" s="17">
        <f>AVERAGE(M14:M27)</f>
        <v>70.045000000000002</v>
      </c>
      <c r="N28" s="19">
        <f>AVERAGE(N14:N27)</f>
        <v>0.73967500000000008</v>
      </c>
    </row>
    <row r="30" spans="1:14" ht="120" customHeight="1" x14ac:dyDescent="0.15">
      <c r="A30" s="66" t="s">
        <v>25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2" spans="1:14" x14ac:dyDescent="0.15">
      <c r="A32" s="12"/>
    </row>
    <row r="33" spans="1:10" x14ac:dyDescent="0.15">
      <c r="B33" s="68" t="s">
        <v>26</v>
      </c>
      <c r="C33" s="68"/>
      <c r="D33" s="68"/>
      <c r="G33" s="55" t="s">
        <v>27</v>
      </c>
      <c r="H33" s="55"/>
      <c r="I33" s="55"/>
      <c r="J33" s="55"/>
    </row>
    <row r="34" spans="1:10" ht="62.25" customHeight="1" x14ac:dyDescent="0.15">
      <c r="B34" s="67"/>
      <c r="C34" s="67"/>
      <c r="D34" s="67"/>
      <c r="G34" s="52"/>
      <c r="H34" s="52"/>
      <c r="I34" s="52"/>
      <c r="J34" s="52"/>
    </row>
    <row r="35" spans="1:10" hidden="1" x14ac:dyDescent="0.15">
      <c r="A35" s="69" t="e">
        <v>#REF!</v>
      </c>
      <c r="B35" s="69"/>
      <c r="C35" s="6"/>
      <c r="E35" s="69"/>
      <c r="F35" s="69"/>
      <c r="G35" s="69"/>
      <c r="H35" s="69"/>
    </row>
    <row r="36" spans="1:10" hidden="1" x14ac:dyDescent="0.15"/>
    <row r="37" spans="1:10" ht="45" customHeight="1" x14ac:dyDescent="0.15">
      <c r="B37" s="71" t="s">
        <v>34</v>
      </c>
      <c r="C37" s="71"/>
      <c r="D37" s="71"/>
      <c r="E37" s="13"/>
      <c r="F37" s="13"/>
      <c r="G37" s="71" t="s">
        <v>32</v>
      </c>
      <c r="H37" s="71"/>
      <c r="I37" s="71"/>
      <c r="J37" s="7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7"/>
  <sheetViews>
    <sheetView topLeftCell="A2" zoomScale="104" zoomScaleNormal="100" zoomScaleSheetLayoutView="100" workbookViewId="0">
      <selection activeCell="N37" sqref="N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55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x14ac:dyDescent="0.15">
      <c r="A6" s="56" t="s">
        <v>2</v>
      </c>
      <c r="B6" s="56"/>
      <c r="C6" s="56"/>
      <c r="D6" s="56"/>
      <c r="E6" s="57" t="s">
        <v>33</v>
      </c>
      <c r="F6" s="57"/>
      <c r="G6" s="57"/>
      <c r="H6" s="5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52">
        <v>4</v>
      </c>
      <c r="C8" s="52"/>
      <c r="D8" s="14" t="s">
        <v>4</v>
      </c>
      <c r="E8" s="20">
        <f>'0'!E8</f>
        <v>3</v>
      </c>
      <c r="F8"/>
      <c r="G8" s="4" t="s">
        <v>5</v>
      </c>
      <c r="H8" s="20">
        <v>3</v>
      </c>
      <c r="I8" s="53" t="s">
        <v>6</v>
      </c>
      <c r="J8" s="53"/>
      <c r="K8" s="53"/>
      <c r="L8" s="52" t="s">
        <v>44</v>
      </c>
      <c r="M8" s="52"/>
      <c r="N8" s="52"/>
    </row>
    <row r="10" spans="1:14" x14ac:dyDescent="0.15">
      <c r="A10" s="4" t="s">
        <v>7</v>
      </c>
      <c r="B10" s="52" t="str">
        <f>'0'!B10</f>
        <v xml:space="preserve">M.C. SOLEDAD ESTHER MALDONADO BRAVO 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72" t="s">
        <v>8</v>
      </c>
      <c r="B12" s="74" t="s">
        <v>9</v>
      </c>
      <c r="C12" s="60" t="s">
        <v>10</v>
      </c>
      <c r="D12" s="62" t="s">
        <v>11</v>
      </c>
      <c r="E12" s="62" t="s">
        <v>12</v>
      </c>
      <c r="F12" s="62" t="s">
        <v>13</v>
      </c>
      <c r="G12" s="62"/>
      <c r="H12" s="62" t="s">
        <v>14</v>
      </c>
      <c r="I12" s="62" t="s">
        <v>15</v>
      </c>
      <c r="J12" s="62" t="s">
        <v>16</v>
      </c>
      <c r="K12" s="62" t="s">
        <v>17</v>
      </c>
      <c r="L12" s="62" t="s">
        <v>18</v>
      </c>
      <c r="M12" s="62" t="s">
        <v>19</v>
      </c>
      <c r="N12" s="64" t="s">
        <v>20</v>
      </c>
    </row>
    <row r="13" spans="1:14" ht="14" x14ac:dyDescent="0.15">
      <c r="A13" s="73"/>
      <c r="B13" s="75"/>
      <c r="C13" s="76"/>
      <c r="D13" s="77"/>
      <c r="E13" s="77"/>
      <c r="F13" s="25" t="s">
        <v>21</v>
      </c>
      <c r="G13" s="25" t="s">
        <v>22</v>
      </c>
      <c r="H13" s="77"/>
      <c r="I13" s="77"/>
      <c r="J13" s="77"/>
      <c r="K13" s="77"/>
      <c r="L13" s="77"/>
      <c r="M13" s="77"/>
      <c r="N13" s="78"/>
    </row>
    <row r="14" spans="1:14" s="11" customFormat="1" ht="28" x14ac:dyDescent="0.15">
      <c r="A14" s="43" t="s">
        <v>37</v>
      </c>
      <c r="B14" s="43">
        <v>4</v>
      </c>
      <c r="C14" s="44" t="s">
        <v>40</v>
      </c>
      <c r="D14" s="45" t="s">
        <v>31</v>
      </c>
      <c r="E14" s="46">
        <v>22</v>
      </c>
      <c r="F14" s="46">
        <v>21</v>
      </c>
      <c r="G14" s="46"/>
      <c r="H14" s="47">
        <f t="shared" ref="H14:H15" si="0">F14/E14</f>
        <v>0.95454545454545459</v>
      </c>
      <c r="I14" s="46">
        <f t="shared" ref="I14" si="1">(E14-SUM(F14:G14))-K14</f>
        <v>1</v>
      </c>
      <c r="J14" s="47">
        <f t="shared" ref="J14:J15" si="2">I14/E14</f>
        <v>4.5454545454545456E-2</v>
      </c>
      <c r="K14" s="46"/>
      <c r="L14" s="47">
        <f t="shared" ref="L14:L15" si="3">K14/E14</f>
        <v>0</v>
      </c>
      <c r="M14" s="46">
        <v>89.05</v>
      </c>
      <c r="N14" s="48">
        <v>0.77270000000000005</v>
      </c>
    </row>
    <row r="15" spans="1:14" s="11" customFormat="1" ht="28" x14ac:dyDescent="0.15">
      <c r="A15" s="37" t="s">
        <v>45</v>
      </c>
      <c r="B15" s="37">
        <v>5</v>
      </c>
      <c r="C15" s="38" t="s">
        <v>40</v>
      </c>
      <c r="D15" s="39" t="s">
        <v>31</v>
      </c>
      <c r="E15" s="40">
        <v>22</v>
      </c>
      <c r="F15" s="40">
        <v>22</v>
      </c>
      <c r="G15" s="40"/>
      <c r="H15" s="47">
        <f t="shared" si="0"/>
        <v>1</v>
      </c>
      <c r="I15" s="41">
        <v>0</v>
      </c>
      <c r="J15" s="47">
        <f t="shared" si="2"/>
        <v>0</v>
      </c>
      <c r="K15" s="42"/>
      <c r="L15" s="47">
        <f t="shared" si="3"/>
        <v>0</v>
      </c>
      <c r="M15" s="42">
        <v>93.18</v>
      </c>
      <c r="N15" s="51">
        <v>0.59089999999999998</v>
      </c>
    </row>
    <row r="16" spans="1:14" s="11" customFormat="1" ht="28" x14ac:dyDescent="0.15">
      <c r="A16" s="32" t="s">
        <v>38</v>
      </c>
      <c r="B16" s="50">
        <v>4</v>
      </c>
      <c r="C16" s="35" t="s">
        <v>41</v>
      </c>
      <c r="D16" s="30" t="s">
        <v>31</v>
      </c>
      <c r="E16" s="28">
        <v>25</v>
      </c>
      <c r="F16" s="28">
        <v>23</v>
      </c>
      <c r="G16" s="28"/>
      <c r="H16" s="29">
        <f>F16/E16</f>
        <v>0.92</v>
      </c>
      <c r="I16" s="26">
        <f>(E16-SUM(F16:G16))-K16</f>
        <v>2</v>
      </c>
      <c r="J16" s="27">
        <f>I16/E16</f>
        <v>0.08</v>
      </c>
      <c r="K16" s="26"/>
      <c r="L16" s="27">
        <f>K16/E16</f>
        <v>0</v>
      </c>
      <c r="M16" s="26">
        <v>86.68</v>
      </c>
      <c r="N16" s="27">
        <v>0.84</v>
      </c>
    </row>
    <row r="17" spans="1:15" s="11" customFormat="1" ht="28" x14ac:dyDescent="0.15">
      <c r="A17" s="33" t="s">
        <v>38</v>
      </c>
      <c r="B17" s="34">
        <v>4</v>
      </c>
      <c r="C17" s="36" t="s">
        <v>42</v>
      </c>
      <c r="D17" s="31" t="s">
        <v>31</v>
      </c>
      <c r="E17" s="26">
        <v>15</v>
      </c>
      <c r="F17" s="26">
        <v>12</v>
      </c>
      <c r="G17" s="26"/>
      <c r="H17" s="27">
        <f>F17/E17</f>
        <v>0.8</v>
      </c>
      <c r="I17" s="26">
        <v>3</v>
      </c>
      <c r="J17" s="27">
        <f>I17/E17</f>
        <v>0.2</v>
      </c>
      <c r="K17" s="26"/>
      <c r="L17" s="27">
        <f>K17/E17</f>
        <v>0</v>
      </c>
      <c r="M17" s="26">
        <v>71.069999999999993</v>
      </c>
      <c r="N17" s="27">
        <v>0.66659999999999997</v>
      </c>
      <c r="O17" s="49"/>
    </row>
    <row r="18" spans="1:15" s="11" customFormat="1" ht="28" x14ac:dyDescent="0.15">
      <c r="A18" s="33" t="s">
        <v>39</v>
      </c>
      <c r="B18" s="34">
        <v>4</v>
      </c>
      <c r="C18" s="36" t="s">
        <v>43</v>
      </c>
      <c r="D18" s="31" t="s">
        <v>31</v>
      </c>
      <c r="E18" s="26">
        <v>29</v>
      </c>
      <c r="F18" s="26">
        <v>18</v>
      </c>
      <c r="G18" s="26"/>
      <c r="H18" s="27">
        <f>F18/E18</f>
        <v>0.62068965517241381</v>
      </c>
      <c r="I18" s="26">
        <f>(E18-SUM(F18:G18))-K18</f>
        <v>11</v>
      </c>
      <c r="J18" s="27">
        <f>I18/E18</f>
        <v>0.37931034482758619</v>
      </c>
      <c r="K18" s="26"/>
      <c r="L18" s="27">
        <f>K18/E18</f>
        <v>0</v>
      </c>
      <c r="M18" s="26">
        <v>54</v>
      </c>
      <c r="N18" s="27">
        <v>0.62060000000000004</v>
      </c>
    </row>
    <row r="19" spans="1:15" s="11" customFormat="1" x14ac:dyDescent="0.15">
      <c r="A19" s="26">
        <f>'0'!A19</f>
        <v>0</v>
      </c>
      <c r="B19" s="26"/>
      <c r="C19" s="33">
        <f>'0'!C19</f>
        <v>0</v>
      </c>
      <c r="D19" s="31">
        <f>'0'!D19</f>
        <v>0</v>
      </c>
      <c r="E19" s="26">
        <f>'0'!E19</f>
        <v>0</v>
      </c>
      <c r="F19" s="26"/>
      <c r="G19" s="26"/>
      <c r="H19" s="27" t="e">
        <f t="shared" ref="H19:H27" si="4">F19/E19</f>
        <v>#DIV/0!</v>
      </c>
      <c r="I19" s="26">
        <f t="shared" ref="I19:I28" si="5">(E19-SUM(F19:G19))-K19</f>
        <v>0</v>
      </c>
      <c r="J19" s="27" t="e">
        <f t="shared" ref="J19:J28" si="6">I19/E19</f>
        <v>#DIV/0!</v>
      </c>
      <c r="K19" s="26"/>
      <c r="L19" s="27" t="e">
        <f t="shared" ref="L19:L28" si="7">K19/E19</f>
        <v>#DIV/0!</v>
      </c>
      <c r="M19" s="26"/>
      <c r="N19" s="27"/>
    </row>
    <row r="20" spans="1:15" s="11" customFormat="1" x14ac:dyDescent="0.15">
      <c r="A20" s="22">
        <f>'0'!A20</f>
        <v>0</v>
      </c>
      <c r="B20" s="22"/>
      <c r="C20" s="22">
        <f>'0'!C20</f>
        <v>0</v>
      </c>
      <c r="D20" s="22">
        <f>'0'!D20</f>
        <v>0</v>
      </c>
      <c r="E20" s="22">
        <f>'0'!E20</f>
        <v>0</v>
      </c>
      <c r="F20" s="22"/>
      <c r="G20" s="22"/>
      <c r="H20" s="23" t="e">
        <f t="shared" si="4"/>
        <v>#DIV/0!</v>
      </c>
      <c r="I20" s="22">
        <f t="shared" si="5"/>
        <v>0</v>
      </c>
      <c r="J20" s="23" t="e">
        <f t="shared" si="6"/>
        <v>#DIV/0!</v>
      </c>
      <c r="K20" s="22"/>
      <c r="L20" s="23" t="e">
        <f t="shared" si="7"/>
        <v>#DIV/0!</v>
      </c>
      <c r="M20" s="22"/>
      <c r="N20" s="24"/>
    </row>
    <row r="21" spans="1:15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5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5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5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5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5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5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5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96</v>
      </c>
      <c r="G28" s="17">
        <f>SUM(G14:G27)</f>
        <v>0</v>
      </c>
      <c r="H28" s="18">
        <f>SUM(F28:G28)/E28</f>
        <v>0.84955752212389379</v>
      </c>
      <c r="I28" s="17">
        <f t="shared" si="5"/>
        <v>17</v>
      </c>
      <c r="J28" s="18">
        <f t="shared" si="6"/>
        <v>0.15044247787610621</v>
      </c>
      <c r="K28" s="17">
        <f>SUM(K14:K27)</f>
        <v>0</v>
      </c>
      <c r="L28" s="18">
        <f t="shared" si="7"/>
        <v>0</v>
      </c>
      <c r="M28" s="17">
        <f>AVERAGE(M14:M27)</f>
        <v>78.796000000000006</v>
      </c>
      <c r="N28" s="19">
        <f>AVERAGE(N14:N27)</f>
        <v>0.69815999999999989</v>
      </c>
    </row>
    <row r="30" spans="1:15" ht="120" customHeight="1" x14ac:dyDescent="0.15">
      <c r="A30" s="66" t="s">
        <v>25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2" spans="1:15" x14ac:dyDescent="0.15">
      <c r="A32" s="12"/>
    </row>
    <row r="33" spans="1:10" x14ac:dyDescent="0.15">
      <c r="B33" s="68" t="s">
        <v>26</v>
      </c>
      <c r="C33" s="68"/>
      <c r="D33" s="68"/>
      <c r="G33" s="55" t="s">
        <v>27</v>
      </c>
      <c r="H33" s="55"/>
      <c r="I33" s="55"/>
      <c r="J33" s="55"/>
    </row>
    <row r="34" spans="1:10" ht="62.25" customHeight="1" x14ac:dyDescent="0.15">
      <c r="B34" s="67"/>
      <c r="C34" s="67"/>
      <c r="D34" s="67"/>
      <c r="G34" s="52"/>
      <c r="H34" s="52"/>
      <c r="I34" s="52"/>
      <c r="J34" s="52"/>
    </row>
    <row r="35" spans="1:10" hidden="1" x14ac:dyDescent="0.15">
      <c r="A35" s="69" t="e">
        <v>#REF!</v>
      </c>
      <c r="B35" s="69"/>
      <c r="C35" s="6"/>
      <c r="E35" s="69"/>
      <c r="F35" s="69"/>
      <c r="G35" s="69"/>
      <c r="H35" s="69"/>
    </row>
    <row r="36" spans="1:10" hidden="1" x14ac:dyDescent="0.15"/>
    <row r="37" spans="1:10" ht="45" customHeight="1" x14ac:dyDescent="0.15">
      <c r="B37" s="70" t="str">
        <f>B10</f>
        <v xml:space="preserve">M.C. SOLEDAD ESTHER MALDONADO BRAVO </v>
      </c>
      <c r="C37" s="70"/>
      <c r="D37" s="70"/>
      <c r="E37" s="13"/>
      <c r="F37" s="13"/>
      <c r="G37" s="71" t="s">
        <v>32</v>
      </c>
      <c r="H37" s="71"/>
      <c r="I37" s="71"/>
      <c r="J37" s="7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zoomScaleSheetLayoutView="100" workbookViewId="0">
      <selection activeCell="N28" sqref="N2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55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x14ac:dyDescent="0.15">
      <c r="A6" s="56" t="s">
        <v>2</v>
      </c>
      <c r="B6" s="56"/>
      <c r="C6" s="56"/>
      <c r="D6" s="56"/>
      <c r="E6" s="57" t="s">
        <v>35</v>
      </c>
      <c r="F6" s="57"/>
      <c r="G6" s="57"/>
      <c r="H6" s="5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52" t="s">
        <v>46</v>
      </c>
      <c r="C8" s="52"/>
      <c r="D8" s="14" t="s">
        <v>4</v>
      </c>
      <c r="E8" s="5">
        <v>3</v>
      </c>
      <c r="G8" s="4" t="s">
        <v>5</v>
      </c>
      <c r="H8" s="5">
        <v>3</v>
      </c>
      <c r="I8" s="53" t="s">
        <v>6</v>
      </c>
      <c r="J8" s="53"/>
      <c r="K8" s="53"/>
      <c r="L8" s="52" t="s">
        <v>36</v>
      </c>
      <c r="M8" s="52"/>
      <c r="N8" s="52"/>
    </row>
    <row r="10" spans="1:14" x14ac:dyDescent="0.15">
      <c r="A10" s="4" t="s">
        <v>7</v>
      </c>
      <c r="B10" s="52" t="s">
        <v>30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58" t="s">
        <v>8</v>
      </c>
      <c r="B12" s="60" t="s">
        <v>9</v>
      </c>
      <c r="C12" s="60" t="s">
        <v>10</v>
      </c>
      <c r="D12" s="62" t="s">
        <v>11</v>
      </c>
      <c r="E12" s="62" t="s">
        <v>12</v>
      </c>
      <c r="F12" s="62" t="s">
        <v>13</v>
      </c>
      <c r="G12" s="62"/>
      <c r="H12" s="62" t="s">
        <v>14</v>
      </c>
      <c r="I12" s="62" t="s">
        <v>15</v>
      </c>
      <c r="J12" s="62" t="s">
        <v>16</v>
      </c>
      <c r="K12" s="62" t="s">
        <v>17</v>
      </c>
      <c r="L12" s="62" t="s">
        <v>18</v>
      </c>
      <c r="M12" s="62" t="s">
        <v>19</v>
      </c>
      <c r="N12" s="64" t="s">
        <v>20</v>
      </c>
    </row>
    <row r="13" spans="1:14" ht="14" x14ac:dyDescent="0.15">
      <c r="A13" s="59"/>
      <c r="B13" s="61"/>
      <c r="C13" s="61"/>
      <c r="D13" s="63"/>
      <c r="E13" s="63"/>
      <c r="F13" s="7" t="s">
        <v>21</v>
      </c>
      <c r="G13" s="7" t="s">
        <v>22</v>
      </c>
      <c r="H13" s="63"/>
      <c r="I13" s="63"/>
      <c r="J13" s="63"/>
      <c r="K13" s="63"/>
      <c r="L13" s="63"/>
      <c r="M13" s="63"/>
      <c r="N13" s="65"/>
    </row>
    <row r="14" spans="1:14" s="11" customFormat="1" ht="28" x14ac:dyDescent="0.15">
      <c r="A14" s="9" t="s">
        <v>37</v>
      </c>
      <c r="B14" s="9" t="s">
        <v>17</v>
      </c>
      <c r="C14" s="9" t="s">
        <v>40</v>
      </c>
      <c r="D14" s="9" t="s">
        <v>31</v>
      </c>
      <c r="E14" s="9">
        <v>22</v>
      </c>
      <c r="F14" s="9">
        <v>17</v>
      </c>
      <c r="G14" s="9">
        <v>5</v>
      </c>
      <c r="H14" s="10">
        <f t="shared" ref="H14:H27" si="0">F14/E14</f>
        <v>0.77272727272727271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83.61</v>
      </c>
      <c r="N14" s="15">
        <v>0.86360000000000003</v>
      </c>
    </row>
    <row r="15" spans="1:14" s="11" customFormat="1" ht="28" x14ac:dyDescent="0.15">
      <c r="A15" s="9" t="s">
        <v>38</v>
      </c>
      <c r="B15" s="9" t="s">
        <v>17</v>
      </c>
      <c r="C15" s="9" t="s">
        <v>41</v>
      </c>
      <c r="D15" s="9" t="s">
        <v>31</v>
      </c>
      <c r="E15" s="9">
        <v>25</v>
      </c>
      <c r="F15" s="9">
        <v>20</v>
      </c>
      <c r="G15" s="9">
        <v>4</v>
      </c>
      <c r="H15" s="10">
        <f t="shared" si="0"/>
        <v>0.8</v>
      </c>
      <c r="I15" s="9">
        <f t="shared" si="1"/>
        <v>1</v>
      </c>
      <c r="J15" s="10">
        <f t="shared" si="2"/>
        <v>0.04</v>
      </c>
      <c r="K15" s="9">
        <v>0</v>
      </c>
      <c r="L15" s="10">
        <f t="shared" si="3"/>
        <v>0</v>
      </c>
      <c r="M15" s="9">
        <v>78.12</v>
      </c>
      <c r="N15" s="15">
        <v>0.84</v>
      </c>
    </row>
    <row r="16" spans="1:14" s="11" customFormat="1" ht="28" x14ac:dyDescent="0.15">
      <c r="A16" s="9" t="s">
        <v>38</v>
      </c>
      <c r="B16" s="9" t="s">
        <v>17</v>
      </c>
      <c r="C16" s="9" t="s">
        <v>42</v>
      </c>
      <c r="D16" s="9" t="s">
        <v>31</v>
      </c>
      <c r="E16" s="9">
        <v>15</v>
      </c>
      <c r="F16" s="9">
        <v>11</v>
      </c>
      <c r="G16" s="9">
        <v>2</v>
      </c>
      <c r="H16" s="10">
        <f t="shared" si="0"/>
        <v>0.73333333333333328</v>
      </c>
      <c r="I16" s="9">
        <f t="shared" si="1"/>
        <v>2</v>
      </c>
      <c r="J16" s="10">
        <f t="shared" si="2"/>
        <v>0.13333333333333333</v>
      </c>
      <c r="K16" s="9">
        <v>0</v>
      </c>
      <c r="L16" s="10">
        <f t="shared" si="3"/>
        <v>0</v>
      </c>
      <c r="M16" s="9">
        <v>70.66</v>
      </c>
      <c r="N16" s="15">
        <v>0.86660000000000004</v>
      </c>
    </row>
    <row r="17" spans="1:17" s="11" customFormat="1" ht="28" x14ac:dyDescent="0.15">
      <c r="A17" s="9" t="s">
        <v>39</v>
      </c>
      <c r="B17" s="9" t="s">
        <v>17</v>
      </c>
      <c r="C17" s="9" t="s">
        <v>43</v>
      </c>
      <c r="D17" s="9" t="s">
        <v>31</v>
      </c>
      <c r="E17" s="9">
        <v>29</v>
      </c>
      <c r="F17" s="9">
        <v>15</v>
      </c>
      <c r="G17" s="9">
        <v>9</v>
      </c>
      <c r="H17" s="10">
        <f t="shared" si="0"/>
        <v>0.51724137931034486</v>
      </c>
      <c r="I17" s="9">
        <f t="shared" si="1"/>
        <v>5</v>
      </c>
      <c r="J17" s="10">
        <f t="shared" si="2"/>
        <v>0.17241379310344829</v>
      </c>
      <c r="K17" s="9">
        <v>0</v>
      </c>
      <c r="L17" s="10">
        <f t="shared" si="3"/>
        <v>0</v>
      </c>
      <c r="M17" s="9">
        <v>66.41</v>
      </c>
      <c r="N17" s="15">
        <v>0.51719999999999999</v>
      </c>
    </row>
    <row r="18" spans="1:17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7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7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7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7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7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7" s="11" customFormat="1" ht="28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  <c r="Q24" s="11" t="s">
        <v>47</v>
      </c>
    </row>
    <row r="25" spans="1:17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7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7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7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63</v>
      </c>
      <c r="G28" s="17">
        <f>SUM(G14:G27)</f>
        <v>20</v>
      </c>
      <c r="H28" s="18">
        <f>SUM(F28:G28)/E28</f>
        <v>0.91208791208791207</v>
      </c>
      <c r="I28" s="17">
        <f t="shared" si="1"/>
        <v>8</v>
      </c>
      <c r="J28" s="18">
        <f t="shared" si="2"/>
        <v>8.7912087912087919E-2</v>
      </c>
      <c r="K28" s="17">
        <f>SUM(K14:K27)</f>
        <v>0</v>
      </c>
      <c r="L28" s="18">
        <f t="shared" si="3"/>
        <v>0</v>
      </c>
      <c r="M28" s="17">
        <f>AVERAGE(M14:M27)</f>
        <v>74.7</v>
      </c>
      <c r="N28" s="19">
        <f>AVERAGE(N14:N27)</f>
        <v>0.77184999999999993</v>
      </c>
    </row>
    <row r="30" spans="1:17" ht="120" customHeight="1" x14ac:dyDescent="0.15">
      <c r="A30" s="66" t="s">
        <v>25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2" spans="1:17" x14ac:dyDescent="0.15">
      <c r="A32" s="12"/>
    </row>
    <row r="33" spans="1:10" x14ac:dyDescent="0.15">
      <c r="B33" s="68" t="s">
        <v>26</v>
      </c>
      <c r="C33" s="68"/>
      <c r="D33" s="68"/>
      <c r="G33" s="55" t="s">
        <v>27</v>
      </c>
      <c r="H33" s="55"/>
      <c r="I33" s="55"/>
      <c r="J33" s="55"/>
    </row>
    <row r="34" spans="1:10" ht="62.25" customHeight="1" x14ac:dyDescent="0.15">
      <c r="B34" s="67"/>
      <c r="C34" s="67"/>
      <c r="D34" s="67"/>
      <c r="G34" s="52"/>
      <c r="H34" s="52"/>
      <c r="I34" s="52"/>
      <c r="J34" s="52"/>
    </row>
    <row r="35" spans="1:10" hidden="1" x14ac:dyDescent="0.15">
      <c r="A35" s="69" t="e">
        <v>#REF!</v>
      </c>
      <c r="B35" s="69"/>
      <c r="C35" s="6"/>
      <c r="E35" s="69"/>
      <c r="F35" s="69"/>
      <c r="G35" s="69"/>
      <c r="H35" s="69"/>
    </row>
    <row r="36" spans="1:10" hidden="1" x14ac:dyDescent="0.15"/>
    <row r="37" spans="1:10" ht="45" customHeight="1" x14ac:dyDescent="0.15">
      <c r="B37" s="70" t="str">
        <f>B10</f>
        <v xml:space="preserve">M.C. SOLEDAD ESTHER MALDONADO BRAVO </v>
      </c>
      <c r="C37" s="70"/>
      <c r="D37" s="70"/>
      <c r="E37" s="13"/>
      <c r="F37" s="13"/>
      <c r="G37" s="70"/>
      <c r="H37" s="70"/>
      <c r="I37" s="70"/>
      <c r="J37" s="7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 Esther Maldonado Bravo</cp:lastModifiedBy>
  <cp:revision/>
  <dcterms:created xsi:type="dcterms:W3CDTF">2021-11-22T14:45:25Z</dcterms:created>
  <dcterms:modified xsi:type="dcterms:W3CDTF">2025-01-08T17:24:15Z</dcterms:modified>
  <cp:category/>
  <cp:contentStatus/>
</cp:coreProperties>
</file>