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NOVACION Y CALIDAD IYC\IYC ITSSAT 2024\Evaluacion de Servicios 2024\"/>
    </mc:Choice>
  </mc:AlternateContent>
  <xr:revisionPtr revIDLastSave="0" documentId="13_ncr:1_{DD10CFA8-674C-490C-AA12-0548B43926C0}" xr6:coauthVersionLast="47" xr6:coauthVersionMax="47" xr10:uidLastSave="{00000000-0000-0000-0000-000000000000}"/>
  <bookViews>
    <workbookView xWindow="-120" yWindow="-120" windowWidth="20730" windowHeight="11160" xr2:uid="{D85AD2D7-73E9-4F8E-A0DA-23FAC1D6C82B}"/>
  </bookViews>
  <sheets>
    <sheet name="F-2 Informe" sheetId="1" r:id="rId1"/>
  </sheets>
  <definedNames>
    <definedName name="_xlnm.Print_Area" localSheetId="0">'F-2 Informe'!$A$1:$T$126</definedName>
    <definedName name="_xlnm.Print_Titles" localSheetId="0">'F-2 Informe'!$1:$6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83" i="1" s="1"/>
  <c r="F71" i="1"/>
  <c r="F83" i="1" s="1"/>
  <c r="G71" i="1"/>
  <c r="G83" i="1" s="1"/>
  <c r="H71" i="1"/>
  <c r="I71" i="1"/>
  <c r="I83" i="1" s="1"/>
  <c r="J71" i="1"/>
  <c r="J83" i="1" s="1"/>
  <c r="K71" i="1"/>
  <c r="K83" i="1" s="1"/>
  <c r="L71" i="1"/>
  <c r="M71" i="1"/>
  <c r="N71" i="1"/>
  <c r="O71" i="1"/>
  <c r="P71" i="1"/>
  <c r="Q71" i="1"/>
  <c r="R71" i="1"/>
  <c r="E72" i="1"/>
  <c r="F72" i="1"/>
  <c r="F73" i="1"/>
  <c r="L82" i="1"/>
  <c r="K82" i="1"/>
  <c r="J82" i="1"/>
  <c r="I82" i="1"/>
  <c r="H82" i="1"/>
  <c r="G82" i="1"/>
  <c r="F82" i="1"/>
  <c r="E82" i="1"/>
  <c r="A82" i="1"/>
  <c r="L81" i="1"/>
  <c r="K81" i="1"/>
  <c r="J81" i="1"/>
  <c r="I81" i="1"/>
  <c r="H81" i="1"/>
  <c r="G81" i="1"/>
  <c r="F81" i="1"/>
  <c r="E81" i="1"/>
  <c r="A81" i="1"/>
  <c r="L80" i="1"/>
  <c r="K80" i="1"/>
  <c r="J80" i="1"/>
  <c r="I80" i="1"/>
  <c r="H80" i="1"/>
  <c r="G80" i="1"/>
  <c r="F80" i="1"/>
  <c r="E80" i="1"/>
  <c r="A80" i="1"/>
  <c r="L79" i="1"/>
  <c r="K79" i="1"/>
  <c r="J79" i="1"/>
  <c r="I79" i="1"/>
  <c r="H79" i="1"/>
  <c r="G79" i="1"/>
  <c r="F79" i="1"/>
  <c r="E79" i="1"/>
  <c r="A79" i="1"/>
  <c r="L78" i="1"/>
  <c r="K78" i="1"/>
  <c r="J78" i="1"/>
  <c r="I78" i="1"/>
  <c r="H78" i="1"/>
  <c r="G78" i="1"/>
  <c r="F78" i="1"/>
  <c r="E78" i="1"/>
  <c r="A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77" i="1"/>
  <c r="L76" i="1"/>
  <c r="K76" i="1"/>
  <c r="J76" i="1"/>
  <c r="I76" i="1"/>
  <c r="H76" i="1"/>
  <c r="G76" i="1"/>
  <c r="F76" i="1"/>
  <c r="E76" i="1"/>
  <c r="D76" i="1"/>
  <c r="C76" i="1"/>
  <c r="B76" i="1" s="1"/>
  <c r="A76" i="1"/>
  <c r="L75" i="1"/>
  <c r="K75" i="1"/>
  <c r="J75" i="1"/>
  <c r="I75" i="1"/>
  <c r="H75" i="1"/>
  <c r="G75" i="1"/>
  <c r="F75" i="1"/>
  <c r="E75" i="1"/>
  <c r="A75" i="1"/>
  <c r="L74" i="1"/>
  <c r="K74" i="1"/>
  <c r="J74" i="1"/>
  <c r="I74" i="1"/>
  <c r="H74" i="1"/>
  <c r="G74" i="1"/>
  <c r="F74" i="1"/>
  <c r="E74" i="1"/>
  <c r="A74" i="1"/>
  <c r="L73" i="1"/>
  <c r="K73" i="1"/>
  <c r="J73" i="1"/>
  <c r="I73" i="1"/>
  <c r="H73" i="1"/>
  <c r="G73" i="1"/>
  <c r="E73" i="1"/>
  <c r="A73" i="1"/>
  <c r="L72" i="1"/>
  <c r="L83" i="1" s="1"/>
  <c r="K72" i="1"/>
  <c r="J72" i="1"/>
  <c r="I72" i="1"/>
  <c r="H72" i="1"/>
  <c r="H83" i="1" s="1"/>
  <c r="G72" i="1"/>
  <c r="C72" i="1"/>
  <c r="B72" i="1" s="1"/>
  <c r="A72" i="1"/>
  <c r="A71" i="1"/>
  <c r="L66" i="1"/>
  <c r="K66" i="1"/>
  <c r="J66" i="1"/>
  <c r="I66" i="1"/>
  <c r="H66" i="1"/>
  <c r="G66" i="1"/>
  <c r="F66" i="1"/>
  <c r="E66" i="1"/>
  <c r="B66" i="1" s="1"/>
  <c r="D65" i="1"/>
  <c r="C65" i="1"/>
  <c r="C82" i="1" s="1"/>
  <c r="B82" i="1" s="1"/>
  <c r="B65" i="1"/>
  <c r="D64" i="1"/>
  <c r="C64" i="1"/>
  <c r="C81" i="1" s="1"/>
  <c r="B81" i="1" s="1"/>
  <c r="B64" i="1"/>
  <c r="D63" i="1"/>
  <c r="C63" i="1"/>
  <c r="C80" i="1" s="1"/>
  <c r="B80" i="1" s="1"/>
  <c r="B63" i="1"/>
  <c r="D62" i="1"/>
  <c r="D79" i="1" s="1"/>
  <c r="C62" i="1"/>
  <c r="B62" i="1"/>
  <c r="D61" i="1"/>
  <c r="C61" i="1"/>
  <c r="C78" i="1" s="1"/>
  <c r="B78" i="1" s="1"/>
  <c r="B61" i="1"/>
  <c r="D60" i="1"/>
  <c r="C60" i="1"/>
  <c r="B60" i="1"/>
  <c r="D59" i="1"/>
  <c r="C59" i="1"/>
  <c r="B59" i="1"/>
  <c r="D58" i="1"/>
  <c r="D75" i="1" s="1"/>
  <c r="C58" i="1"/>
  <c r="B58" i="1"/>
  <c r="D57" i="1"/>
  <c r="D74" i="1" s="1"/>
  <c r="C57" i="1"/>
  <c r="C74" i="1" s="1"/>
  <c r="B74" i="1" s="1"/>
  <c r="B57" i="1"/>
  <c r="D56" i="1"/>
  <c r="C56" i="1"/>
  <c r="C73" i="1" s="1"/>
  <c r="B73" i="1" s="1"/>
  <c r="B56" i="1"/>
  <c r="D55" i="1"/>
  <c r="D72" i="1" s="1"/>
  <c r="C55" i="1"/>
  <c r="B55" i="1"/>
  <c r="D54" i="1"/>
  <c r="D71" i="1" s="1"/>
  <c r="C54" i="1"/>
  <c r="C71" i="1" s="1"/>
  <c r="B54" i="1"/>
  <c r="G24" i="1"/>
  <c r="F24" i="1"/>
  <c r="H24" i="1" s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C77" i="1" l="1"/>
  <c r="B77" i="1" s="1"/>
  <c r="D66" i="1"/>
  <c r="D82" i="1"/>
  <c r="C75" i="1"/>
  <c r="B75" i="1" s="1"/>
  <c r="D81" i="1"/>
  <c r="D78" i="1"/>
  <c r="D73" i="1"/>
  <c r="D77" i="1"/>
  <c r="C79" i="1"/>
  <c r="B79" i="1" s="1"/>
  <c r="D80" i="1"/>
  <c r="C66" i="1"/>
  <c r="B71" i="1"/>
  <c r="D83" i="1" l="1"/>
  <c r="C83" i="1"/>
  <c r="B83" i="1" s="1"/>
</calcChain>
</file>

<file path=xl/sharedStrings.xml><?xml version="1.0" encoding="utf-8"?>
<sst xmlns="http://schemas.openxmlformats.org/spreadsheetml/2006/main" count="137" uniqueCount="61">
  <si>
    <t xml:space="preserve">Informe de Resultados de Encuesta de Servicios </t>
  </si>
  <si>
    <t>Nombre del IT:</t>
  </si>
  <si>
    <t xml:space="preserve">INSTITUTO TECNOLOGICO SUPERIOR DE SAN ANDRES TUXTLA </t>
  </si>
  <si>
    <t>Fecha de elaboración:</t>
  </si>
  <si>
    <t>Periodo:</t>
  </si>
  <si>
    <t>Enero-Julio 2021</t>
  </si>
  <si>
    <t>N° de encuestados</t>
  </si>
  <si>
    <t>Programa Educatvio</t>
  </si>
  <si>
    <t>Estudiantes Inscritos</t>
  </si>
  <si>
    <t>Estudiantes Participantes</t>
  </si>
  <si>
    <t>% de participación</t>
  </si>
  <si>
    <t>Ingenieria Industrial</t>
  </si>
  <si>
    <t xml:space="preserve">Ingenieria Electromecanica </t>
  </si>
  <si>
    <t>Ingenieria en Sistemas Computacionales</t>
  </si>
  <si>
    <t>Licenciatura en Administracion</t>
  </si>
  <si>
    <t xml:space="preserve">Ingenieria Ambiental </t>
  </si>
  <si>
    <t xml:space="preserve">Ingenieria en Gestion Empresarial </t>
  </si>
  <si>
    <t>Licenciatura en Administracion Semi</t>
  </si>
  <si>
    <t xml:space="preserve">Ingenieria Informatica </t>
  </si>
  <si>
    <t xml:space="preserve">Ingenieria Mecatronica </t>
  </si>
  <si>
    <t>Ingenieria en Sistemas Computacionales Semi</t>
  </si>
  <si>
    <t>Ingenieria Industrial Semi</t>
  </si>
  <si>
    <t>Ingenieria en Gestion Empresarial Semi</t>
  </si>
  <si>
    <t xml:space="preserve">Maestria en Ingenieria </t>
  </si>
  <si>
    <t>Total</t>
  </si>
  <si>
    <t>Frecuencias</t>
  </si>
  <si>
    <t>Área</t>
  </si>
  <si>
    <t>Encuestados</t>
  </si>
  <si>
    <t>HORARIO</t>
  </si>
  <si>
    <t>DISPONIBILIDAD DEL PERSONAL</t>
  </si>
  <si>
    <t>ATENCIÓN DEL PERSONAL</t>
  </si>
  <si>
    <t>AMABILIDAD DEL PERSONAL</t>
  </si>
  <si>
    <t>Cantidad de equipos de cómputo</t>
  </si>
  <si>
    <t>Conectividad</t>
  </si>
  <si>
    <t>Software requerido para la carrera</t>
  </si>
  <si>
    <t>Satisfecho</t>
  </si>
  <si>
    <t>No Satisfecho</t>
  </si>
  <si>
    <t>Centro de Cómputo</t>
  </si>
  <si>
    <t>Ventanilla de cobros</t>
  </si>
  <si>
    <t>Actividades extraescolares</t>
  </si>
  <si>
    <t>Becas</t>
  </si>
  <si>
    <t>Tutorías</t>
  </si>
  <si>
    <t xml:space="preserve">Suficiencia de acervo bibliográfico </t>
  </si>
  <si>
    <t>Prestamo de sala</t>
  </si>
  <si>
    <t>Prestamo a domicilio</t>
  </si>
  <si>
    <t>Atención a solicitudes de adquisición</t>
  </si>
  <si>
    <t>Servicio Social</t>
  </si>
  <si>
    <t>Centro de Información</t>
  </si>
  <si>
    <t>Residencia Profesional</t>
  </si>
  <si>
    <t>Ingles</t>
  </si>
  <si>
    <t>Cafeteria</t>
  </si>
  <si>
    <t xml:space="preserve">Servicios Escolares </t>
  </si>
  <si>
    <t xml:space="preserve">Jefaturas de Division </t>
  </si>
  <si>
    <t>Institucional</t>
  </si>
  <si>
    <t>Porcentajes</t>
  </si>
  <si>
    <t>Acción requerida</t>
  </si>
  <si>
    <t>Gráfica de Resultados</t>
  </si>
  <si>
    <t>Comentarios o sugerencias</t>
  </si>
  <si>
    <t>Área:</t>
  </si>
  <si>
    <t>Representante de Dirección del SGI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</si>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</sst>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/>
  </cellStyleXfs>
  <cellXfs count="8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49" fontId="2" fillId="0" borderId="2" xfId="0" applyNumberFormat="1" applyFont="1" applyBorder="1"/>
    <xf numFmtId="0" fontId="5" fillId="0" borderId="0" xfId="0" applyFont="1" applyAlignment="1">
      <alignment horizontal="right"/>
    </xf>
    <xf numFmtId="0" fontId="6" fillId="0" borderId="2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0" fontId="2" fillId="0" borderId="1" xfId="0" applyFont="1" applyBorder="1"/>
    <xf numFmtId="1" fontId="12" fillId="2" borderId="1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" fontId="12" fillId="2" borderId="12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1" fontId="12" fillId="3" borderId="0" xfId="1" applyNumberFormat="1" applyFont="1" applyFill="1" applyBorder="1" applyAlignment="1">
      <alignment horizontal="center" vertical="center"/>
    </xf>
    <xf numFmtId="2" fontId="12" fillId="3" borderId="0" xfId="1" applyNumberFormat="1" applyFont="1" applyFill="1" applyBorder="1" applyAlignment="1">
      <alignment horizontal="center" vertical="center"/>
    </xf>
    <xf numFmtId="2" fontId="12" fillId="3" borderId="0" xfId="1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1" fontId="6" fillId="0" borderId="1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/>
    <xf numFmtId="3" fontId="2" fillId="0" borderId="1" xfId="0" applyNumberFormat="1" applyFont="1" applyBorder="1"/>
    <xf numFmtId="9" fontId="6" fillId="0" borderId="1" xfId="1" applyFont="1" applyBorder="1" applyAlignment="1">
      <alignment horizontal="center" vertical="center"/>
    </xf>
    <xf numFmtId="9" fontId="12" fillId="2" borderId="12" xfId="1" applyFont="1" applyFill="1" applyBorder="1" applyAlignment="1">
      <alignment horizontal="center" vertical="center"/>
    </xf>
    <xf numFmtId="9" fontId="6" fillId="0" borderId="5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14" fontId="2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center" wrapText="1"/>
    </xf>
    <xf numFmtId="10" fontId="12" fillId="2" borderId="12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1C4B0E14-3164-4447-90B9-CA5E533EFD0A}"/>
    <cellStyle name="Porcentaje" xfId="1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Retroalimentación al Cliente Servicios de Ventanilla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'F-2 Informe'!$C$69:$C$70</c:f>
              <c:strCache>
                <c:ptCount val="2"/>
                <c:pt idx="0">
                  <c:v>Total</c:v>
                </c:pt>
                <c:pt idx="1">
                  <c:v>Satisfecho</c:v>
                </c:pt>
              </c:strCache>
            </c:strRef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'F-2 Informe'!$A$71:$A$83</c:f>
              <c:strCache>
                <c:ptCount val="13"/>
                <c:pt idx="0">
                  <c:v>Centro de Cómputo</c:v>
                </c:pt>
                <c:pt idx="1">
                  <c:v>Ventanilla de cobros</c:v>
                </c:pt>
                <c:pt idx="2">
                  <c:v>Actividades extraescolares</c:v>
                </c:pt>
                <c:pt idx="3">
                  <c:v>Becas</c:v>
                </c:pt>
                <c:pt idx="4">
                  <c:v>Tutorías</c:v>
                </c:pt>
                <c:pt idx="5">
                  <c:v>Servicio Social</c:v>
                </c:pt>
                <c:pt idx="6">
                  <c:v>Centro de Información</c:v>
                </c:pt>
                <c:pt idx="7">
                  <c:v>Residencia Profesional</c:v>
                </c:pt>
                <c:pt idx="8">
                  <c:v>Ingles</c:v>
                </c:pt>
                <c:pt idx="9">
                  <c:v>Cafeteria</c:v>
                </c:pt>
                <c:pt idx="10">
                  <c:v>Servicios Escolares </c:v>
                </c:pt>
                <c:pt idx="11">
                  <c:v>Jefaturas de Division </c:v>
                </c:pt>
                <c:pt idx="12">
                  <c:v>Institucional</c:v>
                </c:pt>
              </c:strCache>
            </c:strRef>
          </c:cat>
          <c:val>
            <c:numRef>
              <c:f>'F-2 Informe'!$C$71:$C$83</c:f>
              <c:numCache>
                <c:formatCode>0%</c:formatCode>
                <c:ptCount val="13"/>
                <c:pt idx="0">
                  <c:v>0.92255847760010568</c:v>
                </c:pt>
                <c:pt idx="1">
                  <c:v>0.94287696577243296</c:v>
                </c:pt>
                <c:pt idx="2">
                  <c:v>0.93570767807585564</c:v>
                </c:pt>
                <c:pt idx="3">
                  <c:v>0.88297872340425532</c:v>
                </c:pt>
                <c:pt idx="4">
                  <c:v>0.97086031452358923</c:v>
                </c:pt>
                <c:pt idx="5">
                  <c:v>1</c:v>
                </c:pt>
                <c:pt idx="6">
                  <c:v>0.9537465309898242</c:v>
                </c:pt>
                <c:pt idx="7">
                  <c:v>0.96551724137931039</c:v>
                </c:pt>
                <c:pt idx="8">
                  <c:v>0.96085858585858586</c:v>
                </c:pt>
                <c:pt idx="9">
                  <c:v>0.89801110083256241</c:v>
                </c:pt>
                <c:pt idx="10">
                  <c:v>0.93339500462534686</c:v>
                </c:pt>
                <c:pt idx="11">
                  <c:v>0.94079555966697503</c:v>
                </c:pt>
                <c:pt idx="12" formatCode="0.00%">
                  <c:v>0.94227551522740371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C-4018-AD14-C767F7F6A851}"/>
            </c:ext>
          </c:extLst>
        </c:ser>
        <c:ser>
          <c:idx val="1"/>
          <c:order val="1"/>
          <c:tx>
            <c:strRef>
              <c:f>'F-2 Informe'!$D$69:$D$70</c:f>
              <c:strCache>
                <c:ptCount val="2"/>
                <c:pt idx="0">
                  <c:v>Total</c:v>
                </c:pt>
                <c:pt idx="1">
                  <c:v>No Satisfecho</c:v>
                </c:pt>
              </c:strCache>
            </c:strRef>
          </c:tx>
          <c:spPr>
            <a:solidFill>
              <a:schemeClr val="accent2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'F-2 Informe'!$A$71:$A$83</c:f>
              <c:strCache>
                <c:ptCount val="13"/>
                <c:pt idx="0">
                  <c:v>Centro de Cómputo</c:v>
                </c:pt>
                <c:pt idx="1">
                  <c:v>Ventanilla de cobros</c:v>
                </c:pt>
                <c:pt idx="2">
                  <c:v>Actividades extraescolares</c:v>
                </c:pt>
                <c:pt idx="3">
                  <c:v>Becas</c:v>
                </c:pt>
                <c:pt idx="4">
                  <c:v>Tutorías</c:v>
                </c:pt>
                <c:pt idx="5">
                  <c:v>Servicio Social</c:v>
                </c:pt>
                <c:pt idx="6">
                  <c:v>Centro de Información</c:v>
                </c:pt>
                <c:pt idx="7">
                  <c:v>Residencia Profesional</c:v>
                </c:pt>
                <c:pt idx="8">
                  <c:v>Ingles</c:v>
                </c:pt>
                <c:pt idx="9">
                  <c:v>Cafeteria</c:v>
                </c:pt>
                <c:pt idx="10">
                  <c:v>Servicios Escolares </c:v>
                </c:pt>
                <c:pt idx="11">
                  <c:v>Jefaturas de Division </c:v>
                </c:pt>
                <c:pt idx="12">
                  <c:v>Institucional</c:v>
                </c:pt>
              </c:strCache>
            </c:strRef>
          </c:cat>
          <c:val>
            <c:numRef>
              <c:f>'F-2 Informe'!$D$71:$D$83</c:f>
              <c:numCache>
                <c:formatCode>0%</c:formatCode>
                <c:ptCount val="13"/>
                <c:pt idx="0">
                  <c:v>7.7441522399894283E-2</c:v>
                </c:pt>
                <c:pt idx="1">
                  <c:v>5.7123034227567066E-2</c:v>
                </c:pt>
                <c:pt idx="2">
                  <c:v>6.4292321924144316E-2</c:v>
                </c:pt>
                <c:pt idx="3">
                  <c:v>0.11702127659574468</c:v>
                </c:pt>
                <c:pt idx="4">
                  <c:v>2.9139685476410732E-2</c:v>
                </c:pt>
                <c:pt idx="5">
                  <c:v>0</c:v>
                </c:pt>
                <c:pt idx="6">
                  <c:v>4.6253469010175761E-2</c:v>
                </c:pt>
                <c:pt idx="7">
                  <c:v>3.4482758620689655E-2</c:v>
                </c:pt>
                <c:pt idx="8">
                  <c:v>3.9141414141414144E-2</c:v>
                </c:pt>
                <c:pt idx="9">
                  <c:v>0.10198889916743756</c:v>
                </c:pt>
                <c:pt idx="10">
                  <c:v>6.66049953746531E-2</c:v>
                </c:pt>
                <c:pt idx="11">
                  <c:v>5.920444033302498E-2</c:v>
                </c:pt>
                <c:pt idx="12">
                  <c:v>5.7724484772596361E-2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C-4018-AD14-C767F7F6A8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3839024"/>
        <c:axId val="1383839856"/>
      </c:barChart>
      <c:catAx>
        <c:axId val="138383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3839856"/>
        <c:crosses val="autoZero"/>
        <c:auto val="1"/>
        <c:lblAlgn val="ctr"/>
        <c:lblOffset val="100"/>
        <c:noMultiLvlLbl val="0"/>
      </c:catAx>
      <c:valAx>
        <c:axId val="138383985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8383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Estudiantes participantes en encuestas de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'F-2 Informe'!$F$10</c:f>
              <c:strCache>
                <c:ptCount val="1"/>
                <c:pt idx="0">
                  <c:v>Estudiantes Inscritos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'F-2 Informe'!$D$11:$D$23</c:f>
              <c:numCache>
                <c:formatCode>General</c:formatCode>
                <c:ptCount val="13"/>
              </c:numCache>
            </c:numRef>
          </c:cat>
          <c:val>
            <c:numRef>
              <c:f>'F-2 Informe'!$F$11:$F$23</c:f>
              <c:numCache>
                <c:formatCode>General</c:formatCode>
                <c:ptCount val="13"/>
                <c:pt idx="0">
                  <c:v>241</c:v>
                </c:pt>
                <c:pt idx="1">
                  <c:v>216</c:v>
                </c:pt>
                <c:pt idx="2">
                  <c:v>168</c:v>
                </c:pt>
                <c:pt idx="3">
                  <c:v>250</c:v>
                </c:pt>
                <c:pt idx="4">
                  <c:v>131</c:v>
                </c:pt>
                <c:pt idx="5">
                  <c:v>213</c:v>
                </c:pt>
                <c:pt idx="6">
                  <c:v>207</c:v>
                </c:pt>
                <c:pt idx="7">
                  <c:v>86</c:v>
                </c:pt>
                <c:pt idx="8">
                  <c:v>155</c:v>
                </c:pt>
                <c:pt idx="9">
                  <c:v>66</c:v>
                </c:pt>
                <c:pt idx="10">
                  <c:v>146</c:v>
                </c:pt>
                <c:pt idx="11">
                  <c:v>177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5-47C9-8B57-A78F8B7AEDDB}"/>
            </c:ext>
          </c:extLst>
        </c:ser>
        <c:ser>
          <c:idx val="2"/>
          <c:order val="2"/>
          <c:tx>
            <c:strRef>
              <c:f>'F-2 Informe'!$G$10</c:f>
              <c:strCache>
                <c:ptCount val="1"/>
                <c:pt idx="0">
                  <c:v>Estudiantes Participantes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'F-2 Informe'!$D$11:$D$23</c:f>
              <c:numCache>
                <c:formatCode>General</c:formatCode>
                <c:ptCount val="13"/>
              </c:numCache>
            </c:numRef>
          </c:cat>
          <c:val>
            <c:numRef>
              <c:f>'F-2 Informe'!$G$11:$G$23</c:f>
              <c:numCache>
                <c:formatCode>General</c:formatCode>
                <c:ptCount val="13"/>
                <c:pt idx="0">
                  <c:v>208</c:v>
                </c:pt>
                <c:pt idx="1">
                  <c:v>163</c:v>
                </c:pt>
                <c:pt idx="2">
                  <c:v>118</c:v>
                </c:pt>
                <c:pt idx="3">
                  <c:v>205</c:v>
                </c:pt>
                <c:pt idx="4">
                  <c:v>102</c:v>
                </c:pt>
                <c:pt idx="5">
                  <c:v>203</c:v>
                </c:pt>
                <c:pt idx="6">
                  <c:v>154</c:v>
                </c:pt>
                <c:pt idx="7">
                  <c:v>73</c:v>
                </c:pt>
                <c:pt idx="8">
                  <c:v>120</c:v>
                </c:pt>
                <c:pt idx="9">
                  <c:v>49</c:v>
                </c:pt>
                <c:pt idx="10">
                  <c:v>115</c:v>
                </c:pt>
                <c:pt idx="11">
                  <c:v>151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5-47C9-8B57-A78F8B7AE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470965392"/>
        <c:axId val="470961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'F-2 Informe'!$E$10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'F-2 Informe'!$D$11:$D$23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'F-2 Informe'!$E$11:$E$23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3F5-47C9-8B57-A78F8B7AED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'F-2 Informe'!$H$10</c:f>
              <c:strCache>
                <c:ptCount val="1"/>
                <c:pt idx="0">
                  <c:v>% de participación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'F-2 Informe'!$D$11:$D$23</c:f>
              <c:numCache>
                <c:formatCode>General</c:formatCode>
                <c:ptCount val="13"/>
              </c:numCache>
            </c:numRef>
          </c:cat>
          <c:val>
            <c:numRef>
              <c:f>'F-2 Informe'!$H$11:$H$23</c:f>
              <c:numCache>
                <c:formatCode>0%</c:formatCode>
                <c:ptCount val="13"/>
                <c:pt idx="0">
                  <c:v>0.86307053941908718</c:v>
                </c:pt>
                <c:pt idx="1">
                  <c:v>0.75462962962962965</c:v>
                </c:pt>
                <c:pt idx="2">
                  <c:v>0.70238095238095233</c:v>
                </c:pt>
                <c:pt idx="3">
                  <c:v>0.82</c:v>
                </c:pt>
                <c:pt idx="4">
                  <c:v>0.77862595419847325</c:v>
                </c:pt>
                <c:pt idx="5">
                  <c:v>0.95305164319248825</c:v>
                </c:pt>
                <c:pt idx="6">
                  <c:v>0.7439613526570048</c:v>
                </c:pt>
                <c:pt idx="7">
                  <c:v>0.84883720930232553</c:v>
                </c:pt>
                <c:pt idx="8">
                  <c:v>0.77419354838709675</c:v>
                </c:pt>
                <c:pt idx="9">
                  <c:v>0.74242424242424243</c:v>
                </c:pt>
                <c:pt idx="10">
                  <c:v>0.78767123287671237</c:v>
                </c:pt>
                <c:pt idx="11">
                  <c:v>0.85310734463276838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F5-47C9-8B57-A78F8B7AE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59984"/>
        <c:axId val="470965808"/>
      </c:lineChart>
      <c:catAx>
        <c:axId val="47096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961232"/>
        <c:crosses val="autoZero"/>
        <c:auto val="1"/>
        <c:lblAlgn val="ctr"/>
        <c:lblOffset val="100"/>
        <c:noMultiLvlLbl val="0"/>
      </c:catAx>
      <c:valAx>
        <c:axId val="4709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N.</a:t>
                </a:r>
                <a:r>
                  <a:rPr lang="es-MX" baseline="0"/>
                  <a:t> de estudiantes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965392"/>
        <c:crosses val="autoZero"/>
        <c:crossBetween val="between"/>
      </c:valAx>
      <c:valAx>
        <c:axId val="470965808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959984"/>
        <c:crosses val="max"/>
        <c:crossBetween val="between"/>
      </c:valAx>
      <c:catAx>
        <c:axId val="47095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9658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'F-2 Informe'!$C$69:$C$70</c:f>
              <c:strCache>
                <c:ptCount val="2"/>
                <c:pt idx="0">
                  <c:v>Total</c:v>
                </c:pt>
                <c:pt idx="1">
                  <c:v>Satisfecho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'F-2 Informe'!$A$71:$A$83</c:f>
              <c:strCache>
                <c:ptCount val="13"/>
                <c:pt idx="0">
                  <c:v>Centro de Cómputo</c:v>
                </c:pt>
                <c:pt idx="1">
                  <c:v>Ventanilla de cobros</c:v>
                </c:pt>
                <c:pt idx="2">
                  <c:v>Actividades extraescolares</c:v>
                </c:pt>
                <c:pt idx="3">
                  <c:v>Becas</c:v>
                </c:pt>
                <c:pt idx="4">
                  <c:v>Tutorías</c:v>
                </c:pt>
                <c:pt idx="5">
                  <c:v>Servicio Social</c:v>
                </c:pt>
                <c:pt idx="6">
                  <c:v>Centro de Información</c:v>
                </c:pt>
                <c:pt idx="7">
                  <c:v>Residencia Profesional</c:v>
                </c:pt>
                <c:pt idx="8">
                  <c:v>Ingles</c:v>
                </c:pt>
                <c:pt idx="9">
                  <c:v>Cafeteria</c:v>
                </c:pt>
                <c:pt idx="10">
                  <c:v>Servicios Escolares </c:v>
                </c:pt>
                <c:pt idx="11">
                  <c:v>Jefaturas de Division </c:v>
                </c:pt>
                <c:pt idx="12">
                  <c:v>Institucional</c:v>
                </c:pt>
              </c:strCache>
            </c:strRef>
          </c:cat>
          <c:val>
            <c:numRef>
              <c:f>'F-2 Informe'!$C$71:$C$83</c:f>
              <c:numCache>
                <c:formatCode>0%</c:formatCode>
                <c:ptCount val="13"/>
                <c:pt idx="0">
                  <c:v>0.92255847760010568</c:v>
                </c:pt>
                <c:pt idx="1">
                  <c:v>0.94287696577243296</c:v>
                </c:pt>
                <c:pt idx="2">
                  <c:v>0.93570767807585564</c:v>
                </c:pt>
                <c:pt idx="3">
                  <c:v>0.88297872340425532</c:v>
                </c:pt>
                <c:pt idx="4">
                  <c:v>0.97086031452358923</c:v>
                </c:pt>
                <c:pt idx="5">
                  <c:v>1</c:v>
                </c:pt>
                <c:pt idx="6">
                  <c:v>0.9537465309898242</c:v>
                </c:pt>
                <c:pt idx="7">
                  <c:v>0.96551724137931039</c:v>
                </c:pt>
                <c:pt idx="8">
                  <c:v>0.96085858585858586</c:v>
                </c:pt>
                <c:pt idx="9">
                  <c:v>0.89801110083256241</c:v>
                </c:pt>
                <c:pt idx="10">
                  <c:v>0.93339500462534686</c:v>
                </c:pt>
                <c:pt idx="11">
                  <c:v>0.94079555966697503</c:v>
                </c:pt>
                <c:pt idx="12" formatCode="0.00%">
                  <c:v>0.94227551522740371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C-4620-8894-CDC13AEF2925}"/>
            </c:ext>
          </c:extLst>
        </c:ser>
        <c:ser>
          <c:idx val="1"/>
          <c:order val="1"/>
          <c:tx>
            <c:strRef>
              <c:f>'F-2 Informe'!$D$69:$D$70</c:f>
              <c:strCache>
                <c:ptCount val="2"/>
                <c:pt idx="0">
                  <c:v>Total</c:v>
                </c:pt>
                <c:pt idx="1">
                  <c:v>No Satisfecho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'F-2 Informe'!$A$71:$A$83</c:f>
              <c:strCache>
                <c:ptCount val="13"/>
                <c:pt idx="0">
                  <c:v>Centro de Cómputo</c:v>
                </c:pt>
                <c:pt idx="1">
                  <c:v>Ventanilla de cobros</c:v>
                </c:pt>
                <c:pt idx="2">
                  <c:v>Actividades extraescolares</c:v>
                </c:pt>
                <c:pt idx="3">
                  <c:v>Becas</c:v>
                </c:pt>
                <c:pt idx="4">
                  <c:v>Tutorías</c:v>
                </c:pt>
                <c:pt idx="5">
                  <c:v>Servicio Social</c:v>
                </c:pt>
                <c:pt idx="6">
                  <c:v>Centro de Información</c:v>
                </c:pt>
                <c:pt idx="7">
                  <c:v>Residencia Profesional</c:v>
                </c:pt>
                <c:pt idx="8">
                  <c:v>Ingles</c:v>
                </c:pt>
                <c:pt idx="9">
                  <c:v>Cafeteria</c:v>
                </c:pt>
                <c:pt idx="10">
                  <c:v>Servicios Escolares </c:v>
                </c:pt>
                <c:pt idx="11">
                  <c:v>Jefaturas de Division </c:v>
                </c:pt>
                <c:pt idx="12">
                  <c:v>Institucional</c:v>
                </c:pt>
              </c:strCache>
            </c:strRef>
          </c:cat>
          <c:val>
            <c:numRef>
              <c:f>'F-2 Informe'!$D$71:$D$83</c:f>
              <c:numCache>
                <c:formatCode>0%</c:formatCode>
                <c:ptCount val="13"/>
                <c:pt idx="0">
                  <c:v>7.7441522399894283E-2</c:v>
                </c:pt>
                <c:pt idx="1">
                  <c:v>5.7123034227567066E-2</c:v>
                </c:pt>
                <c:pt idx="2">
                  <c:v>6.4292321924144316E-2</c:v>
                </c:pt>
                <c:pt idx="3">
                  <c:v>0.11702127659574468</c:v>
                </c:pt>
                <c:pt idx="4">
                  <c:v>2.9139685476410732E-2</c:v>
                </c:pt>
                <c:pt idx="5">
                  <c:v>0</c:v>
                </c:pt>
                <c:pt idx="6">
                  <c:v>4.6253469010175761E-2</c:v>
                </c:pt>
                <c:pt idx="7">
                  <c:v>3.4482758620689655E-2</c:v>
                </c:pt>
                <c:pt idx="8">
                  <c:v>3.9141414141414144E-2</c:v>
                </c:pt>
                <c:pt idx="9">
                  <c:v>0.10198889916743756</c:v>
                </c:pt>
                <c:pt idx="10">
                  <c:v>6.66049953746531E-2</c:v>
                </c:pt>
                <c:pt idx="11">
                  <c:v>5.920444033302498E-2</c:v>
                </c:pt>
                <c:pt idx="12">
                  <c:v>5.7724484772596361E-2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C-4620-8894-CDC13AEF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1180208"/>
        <c:axId val="1881166896"/>
      </c:barChart>
      <c:catAx>
        <c:axId val="1881180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1166896"/>
        <c:crosses val="autoZero"/>
        <c:auto val="1"/>
        <c:lblAlgn val="ctr"/>
        <c:lblOffset val="100"/>
        <c:noMultiLvlLbl val="0"/>
      </c:catAx>
      <c:valAx>
        <c:axId val="188116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118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787111</xdr:colOff>
      <xdr:row>0</xdr:row>
      <xdr:rowOff>52821</xdr:rowOff>
    </xdr:from>
    <xdr:to>
      <xdr:col>1</xdr:col>
      <xdr:colOff>840831</xdr:colOff>
      <xdr:row>0</xdr:row>
      <xdr:rowOff>591301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0FE6A8D-6670-48AB-9CEB-5668D18CD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111" y="52821"/>
          <a:ext cx="1244345" cy="538480"/>
        </a:xfrm>
        <a:prstGeom prst="rect">
          <a:avLst/>
        </a:prstGeom>
      </xdr:spPr>
    </xdr:pic>
    <xdr:clientData/>
  </xdr:twoCellAnchor>
  <xdr:twoCellAnchor>
    <xdr:from>
      <xdr:col>0</xdr:col>
      <xdr:colOff>174625</xdr:colOff>
      <xdr:row>88</xdr:row>
      <xdr:rowOff>3176</xdr:rowOff>
    </xdr:from>
    <xdr:to>
      <xdr:col>11</xdr:col>
      <xdr:colOff>158749</xdr:colOff>
      <xdr:row>88</xdr:row>
      <xdr:rowOff>6350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046D0B-0255-4FDE-8059-AE3515BEC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658811</xdr:colOff>
      <xdr:row>27</xdr:row>
      <xdr:rowOff>63500</xdr:rowOff>
    </xdr:from>
    <xdr:to>
      <xdr:col>10</xdr:col>
      <xdr:colOff>555624</xdr:colOff>
      <xdr:row>48</xdr:row>
      <xdr:rowOff>30162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3D33C6-D43E-460B-93AE-454F8FDB1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51954</xdr:colOff>
      <xdr:row>86</xdr:row>
      <xdr:rowOff>117763</xdr:rowOff>
    </xdr:from>
    <xdr:to>
      <xdr:col>19</xdr:col>
      <xdr:colOff>69273</xdr:colOff>
      <xdr:row>87</xdr:row>
      <xdr:rowOff>2666999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914441-9D84-4038-B29F-1D3D91376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8626-E15C-4A9A-AFE3-F8B1C202D7BD}">
  <sheetPr>
    <pageSetUpPr fitToPage="1"/>
  </sheetPr>
  <dimension ref="A1:T126"/>
  <sheetViews>
    <sheetView tabSelected="1" topLeftCell="A19" zoomScale="85" zoomScaleNormal="85" zoomScaleSheetLayoutView="70" zoomScalePageLayoutView="25" workbookViewId="0">
      <selection activeCell="C83" sqref="C83"/>
    </sheetView>
  </sheetViews>
  <sheetFormatPr baseColWidth="10" defaultColWidth="11.42578125" defaultRowHeight="11.25" x14ac:dyDescent="0.2"/>
  <cols>
    <col min="1" max="1" width="17.85546875" style="1" customWidth="1"/>
    <col min="2" max="2" width="15.7109375" style="1" bestFit="1" customWidth="1"/>
    <col min="3" max="3" width="9.7109375" style="1" bestFit="1" customWidth="1"/>
    <col min="4" max="4" width="11.7109375" style="1" bestFit="1" customWidth="1"/>
    <col min="5" max="5" width="9.28515625" style="13" customWidth="1"/>
    <col min="6" max="12" width="10.42578125" style="13" customWidth="1"/>
    <col min="13" max="20" width="10.42578125" style="1" customWidth="1"/>
    <col min="21" max="16384" width="11.42578125" style="1"/>
  </cols>
  <sheetData>
    <row r="1" spans="1:20" ht="57.75" customHeight="1" x14ac:dyDescent="0.2">
      <c r="A1" s="45"/>
      <c r="B1" s="45"/>
      <c r="C1" s="46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47"/>
    </row>
    <row r="3" spans="1:20" x14ac:dyDescent="0.2">
      <c r="A3" s="2" t="s">
        <v>1</v>
      </c>
      <c r="B3" s="3" t="s">
        <v>2</v>
      </c>
      <c r="C3" s="3"/>
      <c r="D3" s="3"/>
      <c r="E3" s="3"/>
      <c r="F3" s="3"/>
      <c r="G3" s="3"/>
      <c r="H3" s="1"/>
      <c r="I3" s="48" t="s">
        <v>3</v>
      </c>
      <c r="J3" s="48"/>
      <c r="K3" s="49">
        <v>45063</v>
      </c>
      <c r="L3" s="49"/>
      <c r="N3" s="4" t="s">
        <v>4</v>
      </c>
      <c r="O3" s="50" t="s">
        <v>5</v>
      </c>
      <c r="P3" s="50"/>
      <c r="Q3" s="50"/>
      <c r="R3" s="50"/>
      <c r="S3" s="5"/>
      <c r="T3" s="5"/>
    </row>
    <row r="5" spans="1:20" x14ac:dyDescent="0.2">
      <c r="E5" s="1"/>
      <c r="F5" s="1"/>
      <c r="G5" s="1"/>
      <c r="H5" s="1"/>
      <c r="I5" s="1"/>
      <c r="J5" s="1"/>
      <c r="K5" s="1"/>
      <c r="L5" s="1"/>
    </row>
    <row r="6" spans="1:20" x14ac:dyDescent="0.2">
      <c r="A6" s="6"/>
      <c r="B6" s="7"/>
      <c r="C6" s="7"/>
      <c r="D6" s="7"/>
      <c r="E6" s="8"/>
      <c r="F6" s="8"/>
      <c r="G6" s="8"/>
      <c r="H6" s="8"/>
      <c r="I6" s="8"/>
      <c r="J6" s="8"/>
      <c r="K6" s="8"/>
      <c r="L6" s="8"/>
    </row>
    <row r="7" spans="1:20" s="9" customFormat="1" x14ac:dyDescent="0.2">
      <c r="E7" s="10"/>
      <c r="F7" s="10"/>
      <c r="G7" s="10"/>
      <c r="H7" s="10"/>
      <c r="I7" s="10"/>
      <c r="J7" s="10"/>
      <c r="K7" s="10"/>
      <c r="L7" s="10"/>
    </row>
    <row r="8" spans="1:20" s="9" customFormat="1" x14ac:dyDescent="0.2">
      <c r="A8" s="56" t="s">
        <v>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20" s="9" customFormat="1" x14ac:dyDescent="0.2">
      <c r="E9" s="10"/>
      <c r="F9" s="10"/>
      <c r="G9" s="10"/>
      <c r="H9" s="10"/>
      <c r="I9" s="10"/>
      <c r="J9" s="10"/>
      <c r="K9" s="10"/>
      <c r="L9" s="10"/>
    </row>
    <row r="10" spans="1:20" ht="33.75" x14ac:dyDescent="0.2">
      <c r="A10" s="6"/>
      <c r="C10" s="57" t="s">
        <v>7</v>
      </c>
      <c r="D10" s="57"/>
      <c r="E10" s="57"/>
      <c r="F10" s="12" t="s">
        <v>8</v>
      </c>
      <c r="G10" s="12" t="s">
        <v>9</v>
      </c>
      <c r="H10" s="12" t="s">
        <v>10</v>
      </c>
      <c r="K10" s="8"/>
    </row>
    <row r="11" spans="1:20" ht="11.25" customHeight="1" x14ac:dyDescent="0.2">
      <c r="A11" s="6"/>
      <c r="C11" s="51" t="s">
        <v>11</v>
      </c>
      <c r="D11" s="51"/>
      <c r="E11" s="51"/>
      <c r="F11" s="14">
        <v>241</v>
      </c>
      <c r="G11" s="14">
        <v>208</v>
      </c>
      <c r="H11" s="15">
        <f>G11/F11</f>
        <v>0.86307053941908718</v>
      </c>
      <c r="K11" s="8"/>
    </row>
    <row r="12" spans="1:20" ht="11.25" customHeight="1" x14ac:dyDescent="0.2">
      <c r="A12" s="6"/>
      <c r="C12" s="51" t="s">
        <v>12</v>
      </c>
      <c r="D12" s="51"/>
      <c r="E12" s="51"/>
      <c r="F12" s="14">
        <v>216</v>
      </c>
      <c r="G12" s="14">
        <v>163</v>
      </c>
      <c r="H12" s="15">
        <f t="shared" ref="H12:H23" si="0">G12/F12</f>
        <v>0.75462962962962965</v>
      </c>
      <c r="K12" s="8"/>
    </row>
    <row r="13" spans="1:20" ht="11.25" customHeight="1" x14ac:dyDescent="0.2">
      <c r="A13" s="6"/>
      <c r="C13" s="51" t="s">
        <v>13</v>
      </c>
      <c r="D13" s="51"/>
      <c r="E13" s="51"/>
      <c r="F13" s="14">
        <v>168</v>
      </c>
      <c r="G13" s="14">
        <v>118</v>
      </c>
      <c r="H13" s="15">
        <f t="shared" si="0"/>
        <v>0.70238095238095233</v>
      </c>
      <c r="K13" s="8"/>
    </row>
    <row r="14" spans="1:20" ht="11.25" customHeight="1" x14ac:dyDescent="0.2">
      <c r="A14" s="6"/>
      <c r="C14" s="51" t="s">
        <v>14</v>
      </c>
      <c r="D14" s="51"/>
      <c r="E14" s="51"/>
      <c r="F14" s="14">
        <v>250</v>
      </c>
      <c r="G14" s="14">
        <v>205</v>
      </c>
      <c r="H14" s="15">
        <f t="shared" si="0"/>
        <v>0.82</v>
      </c>
      <c r="K14" s="8"/>
    </row>
    <row r="15" spans="1:20" ht="11.25" customHeight="1" x14ac:dyDescent="0.2">
      <c r="A15" s="6"/>
      <c r="C15" s="51" t="s">
        <v>15</v>
      </c>
      <c r="D15" s="51"/>
      <c r="E15" s="51"/>
      <c r="F15" s="14">
        <v>131</v>
      </c>
      <c r="G15" s="14">
        <v>102</v>
      </c>
      <c r="H15" s="15">
        <f t="shared" si="0"/>
        <v>0.77862595419847325</v>
      </c>
      <c r="K15" s="8"/>
    </row>
    <row r="16" spans="1:20" ht="11.25" customHeight="1" x14ac:dyDescent="0.2">
      <c r="A16" s="6"/>
      <c r="C16" s="51" t="s">
        <v>16</v>
      </c>
      <c r="D16" s="51"/>
      <c r="E16" s="51"/>
      <c r="F16" s="14">
        <v>213</v>
      </c>
      <c r="G16" s="14">
        <v>203</v>
      </c>
      <c r="H16" s="15">
        <f t="shared" si="0"/>
        <v>0.95305164319248825</v>
      </c>
      <c r="K16" s="8"/>
    </row>
    <row r="17" spans="1:12" ht="11.25" customHeight="1" x14ac:dyDescent="0.2">
      <c r="A17" s="6"/>
      <c r="C17" s="51" t="s">
        <v>17</v>
      </c>
      <c r="D17" s="51"/>
      <c r="E17" s="51"/>
      <c r="F17" s="14">
        <v>207</v>
      </c>
      <c r="G17" s="14">
        <v>154</v>
      </c>
      <c r="H17" s="15">
        <f t="shared" si="0"/>
        <v>0.7439613526570048</v>
      </c>
      <c r="K17" s="8"/>
    </row>
    <row r="18" spans="1:12" ht="11.25" customHeight="1" x14ac:dyDescent="0.2">
      <c r="A18" s="6"/>
      <c r="C18" s="52" t="s">
        <v>18</v>
      </c>
      <c r="D18" s="53"/>
      <c r="E18" s="54"/>
      <c r="F18" s="14">
        <v>86</v>
      </c>
      <c r="G18" s="14">
        <v>73</v>
      </c>
      <c r="H18" s="15">
        <f t="shared" si="0"/>
        <v>0.84883720930232553</v>
      </c>
      <c r="K18" s="8"/>
    </row>
    <row r="19" spans="1:12" ht="11.25" customHeight="1" x14ac:dyDescent="0.2">
      <c r="A19" s="6"/>
      <c r="C19" s="55" t="s">
        <v>19</v>
      </c>
      <c r="D19" s="55"/>
      <c r="E19" s="55"/>
      <c r="F19" s="14">
        <v>155</v>
      </c>
      <c r="G19" s="14">
        <v>120</v>
      </c>
      <c r="H19" s="15">
        <f t="shared" si="0"/>
        <v>0.77419354838709675</v>
      </c>
      <c r="K19" s="8"/>
    </row>
    <row r="20" spans="1:12" ht="11.25" customHeight="1" x14ac:dyDescent="0.2">
      <c r="A20" s="6"/>
      <c r="C20" s="55" t="s">
        <v>20</v>
      </c>
      <c r="D20" s="55"/>
      <c r="E20" s="55"/>
      <c r="F20" s="14">
        <v>66</v>
      </c>
      <c r="G20" s="14">
        <v>49</v>
      </c>
      <c r="H20" s="15">
        <f t="shared" si="0"/>
        <v>0.74242424242424243</v>
      </c>
      <c r="K20" s="8"/>
    </row>
    <row r="21" spans="1:12" ht="11.25" customHeight="1" x14ac:dyDescent="0.2">
      <c r="A21" s="6"/>
      <c r="C21" s="55" t="s">
        <v>21</v>
      </c>
      <c r="D21" s="55"/>
      <c r="E21" s="55"/>
      <c r="F21" s="14">
        <v>146</v>
      </c>
      <c r="G21" s="14">
        <v>115</v>
      </c>
      <c r="H21" s="15">
        <f t="shared" si="0"/>
        <v>0.78767123287671237</v>
      </c>
      <c r="K21" s="8"/>
    </row>
    <row r="22" spans="1:12" ht="11.25" customHeight="1" x14ac:dyDescent="0.2">
      <c r="A22" s="6"/>
      <c r="C22" s="55" t="s">
        <v>22</v>
      </c>
      <c r="D22" s="55"/>
      <c r="E22" s="55"/>
      <c r="F22" s="14">
        <v>177</v>
      </c>
      <c r="G22" s="14">
        <v>151</v>
      </c>
      <c r="H22" s="15">
        <f t="shared" si="0"/>
        <v>0.85310734463276838</v>
      </c>
      <c r="K22" s="8"/>
    </row>
    <row r="23" spans="1:12" ht="11.25" customHeight="1" x14ac:dyDescent="0.2">
      <c r="A23" s="6"/>
      <c r="C23" s="55" t="s">
        <v>23</v>
      </c>
      <c r="D23" s="55"/>
      <c r="E23" s="55"/>
      <c r="F23" s="14">
        <v>1</v>
      </c>
      <c r="G23" s="14">
        <v>0</v>
      </c>
      <c r="H23" s="15">
        <f t="shared" si="0"/>
        <v>0</v>
      </c>
      <c r="K23" s="8"/>
    </row>
    <row r="24" spans="1:12" ht="15" customHeight="1" x14ac:dyDescent="0.2">
      <c r="A24" s="6"/>
      <c r="C24" s="60" t="s">
        <v>24</v>
      </c>
      <c r="D24" s="60"/>
      <c r="E24" s="60"/>
      <c r="F24" s="12">
        <f>SUM(F11:F23)</f>
        <v>2057</v>
      </c>
      <c r="G24" s="12">
        <f>SUM(G11:G23)</f>
        <v>1661</v>
      </c>
      <c r="H24" s="16">
        <f>G24/F24</f>
        <v>0.80748663101604279</v>
      </c>
      <c r="K24" s="8"/>
    </row>
    <row r="25" spans="1:12" x14ac:dyDescent="0.2">
      <c r="A25" s="6"/>
      <c r="B25" s="9"/>
      <c r="C25" s="9"/>
      <c r="D25" s="9"/>
      <c r="E25" s="10"/>
      <c r="F25" s="8"/>
      <c r="G25" s="8"/>
      <c r="H25" s="8"/>
      <c r="I25" s="8"/>
      <c r="J25" s="8"/>
      <c r="K25" s="8"/>
      <c r="L25" s="8"/>
    </row>
    <row r="26" spans="1:12" x14ac:dyDescent="0.2">
      <c r="A26" s="6"/>
      <c r="B26" s="17"/>
      <c r="C26" s="17"/>
      <c r="D26" s="17"/>
      <c r="E26" s="17"/>
      <c r="F26" s="17"/>
      <c r="G26" s="17"/>
      <c r="H26" s="18"/>
      <c r="I26" s="18"/>
      <c r="J26" s="18"/>
      <c r="K26" s="8"/>
      <c r="L26" s="8"/>
    </row>
    <row r="27" spans="1:12" x14ac:dyDescent="0.2">
      <c r="A27" s="6"/>
      <c r="B27" s="17"/>
      <c r="C27" s="17"/>
      <c r="D27" s="17"/>
      <c r="E27" s="17"/>
      <c r="F27" s="17"/>
      <c r="G27" s="17"/>
      <c r="H27" s="18"/>
      <c r="I27" s="18"/>
      <c r="J27" s="18"/>
      <c r="K27" s="8"/>
      <c r="L27" s="8"/>
    </row>
    <row r="28" spans="1:12" x14ac:dyDescent="0.2">
      <c r="A28" s="6"/>
      <c r="B28" s="17"/>
      <c r="C28" s="17"/>
      <c r="D28" s="17"/>
      <c r="E28" s="17"/>
      <c r="F28" s="17"/>
      <c r="G28" s="17"/>
      <c r="H28" s="18"/>
      <c r="I28" s="18"/>
      <c r="J28" s="18"/>
      <c r="K28" s="8"/>
      <c r="L28" s="8"/>
    </row>
    <row r="29" spans="1:12" x14ac:dyDescent="0.2">
      <c r="A29" s="6"/>
      <c r="B29" s="17"/>
      <c r="C29" s="17"/>
      <c r="D29" s="17"/>
      <c r="E29" s="17"/>
      <c r="F29" s="17"/>
      <c r="G29" s="17"/>
      <c r="H29" s="18"/>
      <c r="I29" s="18"/>
      <c r="J29" s="18"/>
      <c r="K29" s="8"/>
      <c r="L29" s="8"/>
    </row>
    <row r="30" spans="1:12" x14ac:dyDescent="0.2">
      <c r="A30" s="6"/>
      <c r="B30" s="17"/>
      <c r="C30" s="17"/>
      <c r="D30" s="17"/>
      <c r="E30" s="17"/>
      <c r="F30" s="17"/>
      <c r="G30" s="17"/>
      <c r="H30" s="18"/>
      <c r="I30" s="18"/>
      <c r="J30" s="18"/>
      <c r="K30" s="8"/>
      <c r="L30" s="8"/>
    </row>
    <row r="31" spans="1:12" x14ac:dyDescent="0.2">
      <c r="A31" s="6"/>
      <c r="B31" s="17"/>
      <c r="C31" s="17"/>
      <c r="D31" s="17"/>
      <c r="E31" s="17"/>
      <c r="F31" s="17"/>
      <c r="G31" s="17"/>
      <c r="H31" s="18"/>
      <c r="I31" s="18"/>
      <c r="J31" s="18"/>
      <c r="K31" s="8"/>
      <c r="L31" s="8"/>
    </row>
    <row r="32" spans="1:12" x14ac:dyDescent="0.2">
      <c r="A32" s="6"/>
      <c r="B32" s="17"/>
      <c r="C32" s="17"/>
      <c r="D32" s="17"/>
      <c r="E32" s="17"/>
      <c r="F32" s="17"/>
      <c r="G32" s="17"/>
      <c r="H32" s="18"/>
      <c r="I32" s="18"/>
      <c r="J32" s="18"/>
      <c r="K32" s="8"/>
      <c r="L32" s="8"/>
    </row>
    <row r="33" spans="1:12" x14ac:dyDescent="0.2">
      <c r="A33" s="6"/>
      <c r="B33" s="17"/>
      <c r="C33" s="17"/>
      <c r="D33" s="17"/>
      <c r="E33" s="17"/>
      <c r="F33" s="17"/>
      <c r="G33" s="17"/>
      <c r="H33" s="18"/>
      <c r="I33" s="18"/>
      <c r="J33" s="18"/>
      <c r="K33" s="8"/>
      <c r="L33" s="8"/>
    </row>
    <row r="34" spans="1:12" x14ac:dyDescent="0.2">
      <c r="A34" s="6"/>
      <c r="B34" s="17"/>
      <c r="C34" s="17"/>
      <c r="D34" s="17"/>
      <c r="E34" s="17"/>
      <c r="F34" s="17"/>
      <c r="G34" s="17"/>
      <c r="H34" s="18"/>
      <c r="I34" s="18"/>
      <c r="J34" s="18"/>
      <c r="K34" s="8"/>
      <c r="L34" s="8"/>
    </row>
    <row r="35" spans="1:12" x14ac:dyDescent="0.2">
      <c r="A35" s="6"/>
      <c r="B35" s="17"/>
      <c r="C35" s="17"/>
      <c r="D35" s="17"/>
      <c r="E35" s="17"/>
      <c r="F35" s="17"/>
      <c r="G35" s="17"/>
      <c r="H35" s="18"/>
      <c r="I35" s="18"/>
      <c r="J35" s="18"/>
      <c r="K35" s="8"/>
      <c r="L35" s="8"/>
    </row>
    <row r="36" spans="1:12" x14ac:dyDescent="0.2">
      <c r="A36" s="6"/>
      <c r="B36" s="17"/>
      <c r="C36" s="17"/>
      <c r="D36" s="17"/>
      <c r="E36" s="17"/>
      <c r="F36" s="17"/>
      <c r="G36" s="17"/>
      <c r="H36" s="18"/>
      <c r="I36" s="18"/>
      <c r="J36" s="18"/>
      <c r="K36" s="8"/>
      <c r="L36" s="8"/>
    </row>
    <row r="37" spans="1:12" x14ac:dyDescent="0.2">
      <c r="A37" s="6"/>
      <c r="B37" s="17"/>
      <c r="C37" s="17"/>
      <c r="D37" s="17"/>
      <c r="E37" s="17"/>
      <c r="F37" s="17"/>
      <c r="G37" s="17"/>
      <c r="H37" s="18"/>
      <c r="I37" s="18"/>
      <c r="J37" s="18"/>
      <c r="K37" s="8"/>
      <c r="L37" s="8"/>
    </row>
    <row r="38" spans="1:12" x14ac:dyDescent="0.2">
      <c r="A38" s="6"/>
      <c r="B38" s="17"/>
      <c r="C38" s="17"/>
      <c r="D38" s="17"/>
      <c r="E38" s="17"/>
      <c r="F38" s="17"/>
      <c r="G38" s="17"/>
      <c r="H38" s="18"/>
      <c r="I38" s="18"/>
      <c r="J38" s="18"/>
      <c r="K38" s="8"/>
      <c r="L38" s="8"/>
    </row>
    <row r="39" spans="1:12" x14ac:dyDescent="0.2">
      <c r="A39" s="6"/>
      <c r="B39" s="17"/>
      <c r="C39" s="17"/>
      <c r="D39" s="17"/>
      <c r="E39" s="17"/>
      <c r="F39" s="17"/>
      <c r="G39" s="17"/>
      <c r="H39" s="18"/>
      <c r="I39" s="18"/>
      <c r="J39" s="18"/>
      <c r="K39" s="8"/>
      <c r="L39" s="8"/>
    </row>
    <row r="40" spans="1:12" x14ac:dyDescent="0.2">
      <c r="A40" s="6"/>
      <c r="B40" s="17"/>
      <c r="C40" s="17"/>
      <c r="D40" s="17"/>
      <c r="E40" s="17"/>
      <c r="F40" s="17"/>
      <c r="G40" s="17"/>
      <c r="H40" s="18"/>
      <c r="I40" s="18"/>
      <c r="J40" s="18"/>
      <c r="K40" s="8"/>
      <c r="L40" s="8"/>
    </row>
    <row r="41" spans="1:12" x14ac:dyDescent="0.2">
      <c r="A41" s="6"/>
      <c r="B41" s="17"/>
      <c r="C41" s="17"/>
      <c r="D41" s="17"/>
      <c r="E41" s="17"/>
      <c r="F41" s="17"/>
      <c r="G41" s="17"/>
      <c r="H41" s="18"/>
      <c r="I41" s="18"/>
      <c r="J41" s="18"/>
      <c r="K41" s="8"/>
      <c r="L41" s="8"/>
    </row>
    <row r="42" spans="1:12" x14ac:dyDescent="0.2">
      <c r="A42" s="6"/>
      <c r="B42" s="17"/>
      <c r="C42" s="17"/>
      <c r="D42" s="17"/>
      <c r="E42" s="17"/>
      <c r="F42" s="17"/>
      <c r="G42" s="17"/>
      <c r="H42" s="18"/>
      <c r="I42" s="18"/>
      <c r="J42" s="18"/>
      <c r="K42" s="8"/>
      <c r="L42" s="8"/>
    </row>
    <row r="43" spans="1:12" x14ac:dyDescent="0.2">
      <c r="A43" s="6"/>
      <c r="B43" s="17"/>
      <c r="C43" s="17"/>
      <c r="D43" s="17"/>
      <c r="E43" s="17"/>
      <c r="F43" s="17"/>
      <c r="G43" s="17"/>
      <c r="H43" s="18"/>
      <c r="I43" s="18"/>
      <c r="J43" s="18"/>
      <c r="K43" s="8"/>
      <c r="L43" s="8"/>
    </row>
    <row r="44" spans="1:12" x14ac:dyDescent="0.2">
      <c r="A44" s="6"/>
      <c r="B44" s="17"/>
      <c r="C44" s="17"/>
      <c r="D44" s="17"/>
      <c r="E44" s="17"/>
      <c r="F44" s="17"/>
      <c r="G44" s="17"/>
      <c r="H44" s="18"/>
      <c r="I44" s="18"/>
      <c r="J44" s="18"/>
      <c r="K44" s="8"/>
      <c r="L44" s="8"/>
    </row>
    <row r="45" spans="1:12" x14ac:dyDescent="0.2">
      <c r="A45" s="6"/>
      <c r="B45" s="17"/>
      <c r="C45" s="17"/>
      <c r="D45" s="17"/>
      <c r="E45" s="17"/>
      <c r="F45" s="17"/>
      <c r="G45" s="17"/>
      <c r="H45" s="18"/>
      <c r="I45" s="18"/>
      <c r="J45" s="18"/>
      <c r="K45" s="8"/>
      <c r="L45" s="8"/>
    </row>
    <row r="46" spans="1:12" x14ac:dyDescent="0.2">
      <c r="A46" s="6"/>
      <c r="B46" s="17"/>
      <c r="C46" s="17"/>
      <c r="D46" s="17"/>
      <c r="E46" s="17"/>
      <c r="F46" s="17"/>
      <c r="G46" s="17"/>
      <c r="H46" s="18"/>
      <c r="I46" s="18"/>
      <c r="J46" s="18"/>
      <c r="K46" s="8"/>
      <c r="L46" s="8"/>
    </row>
    <row r="47" spans="1:12" x14ac:dyDescent="0.2">
      <c r="A47" s="6"/>
      <c r="B47" s="17"/>
      <c r="C47" s="17"/>
      <c r="D47" s="17"/>
      <c r="E47" s="17"/>
      <c r="F47" s="17"/>
      <c r="G47" s="17"/>
      <c r="H47" s="18"/>
      <c r="I47" s="18"/>
      <c r="J47" s="18"/>
      <c r="K47" s="8"/>
      <c r="L47" s="8"/>
    </row>
    <row r="48" spans="1:12" x14ac:dyDescent="0.2">
      <c r="A48" s="6"/>
      <c r="B48" s="17"/>
      <c r="C48" s="17"/>
      <c r="D48" s="17"/>
      <c r="E48" s="17"/>
      <c r="F48" s="17"/>
      <c r="G48" s="17"/>
      <c r="H48" s="18"/>
      <c r="I48" s="18"/>
      <c r="J48" s="18"/>
      <c r="K48" s="8"/>
      <c r="L48" s="8"/>
    </row>
    <row r="49" spans="1:20" x14ac:dyDescent="0.2">
      <c r="A49" s="6"/>
      <c r="B49" s="17"/>
      <c r="C49" s="17"/>
      <c r="D49" s="17"/>
      <c r="E49" s="17"/>
      <c r="F49" s="17"/>
      <c r="G49" s="17"/>
      <c r="H49" s="18"/>
      <c r="I49" s="18"/>
      <c r="J49" s="18"/>
      <c r="K49" s="8"/>
      <c r="L49" s="8"/>
    </row>
    <row r="50" spans="1:20" x14ac:dyDescent="0.2">
      <c r="A50" s="6"/>
      <c r="B50" s="17"/>
      <c r="C50" s="17"/>
      <c r="D50" s="17"/>
      <c r="E50" s="17"/>
      <c r="F50" s="17"/>
      <c r="G50" s="17"/>
      <c r="H50" s="18"/>
      <c r="I50" s="18"/>
      <c r="J50" s="18"/>
      <c r="K50" s="8"/>
      <c r="L50" s="8"/>
      <c r="M50" s="9"/>
      <c r="N50" s="9"/>
      <c r="O50" s="9"/>
      <c r="P50" s="9"/>
      <c r="Q50" s="9"/>
      <c r="R50" s="9"/>
      <c r="S50" s="9"/>
    </row>
    <row r="51" spans="1:20" ht="15" customHeight="1" x14ac:dyDescent="0.2">
      <c r="A51" s="61" t="s">
        <v>25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3"/>
      <c r="M51" s="9"/>
      <c r="N51" s="9"/>
      <c r="O51" s="9"/>
      <c r="P51" s="9"/>
      <c r="Q51" s="9"/>
      <c r="R51" s="9"/>
      <c r="S51" s="9"/>
    </row>
    <row r="52" spans="1:20" ht="27.75" customHeight="1" x14ac:dyDescent="0.2">
      <c r="A52" s="60" t="s">
        <v>26</v>
      </c>
      <c r="B52" s="57" t="s">
        <v>27</v>
      </c>
      <c r="C52" s="60" t="s">
        <v>24</v>
      </c>
      <c r="D52" s="60"/>
      <c r="E52" s="60" t="s">
        <v>28</v>
      </c>
      <c r="F52" s="60"/>
      <c r="G52" s="60" t="s">
        <v>29</v>
      </c>
      <c r="H52" s="60"/>
      <c r="I52" s="58" t="s">
        <v>30</v>
      </c>
      <c r="J52" s="59"/>
      <c r="K52" s="60" t="s">
        <v>31</v>
      </c>
      <c r="L52" s="60"/>
      <c r="M52" s="59" t="s">
        <v>32</v>
      </c>
      <c r="N52" s="60"/>
      <c r="O52" s="58" t="s">
        <v>33</v>
      </c>
      <c r="P52" s="59"/>
      <c r="Q52" s="60" t="s">
        <v>34</v>
      </c>
      <c r="R52" s="60"/>
      <c r="S52" s="9"/>
    </row>
    <row r="53" spans="1:20" ht="22.5" x14ac:dyDescent="0.2">
      <c r="A53" s="60"/>
      <c r="B53" s="57"/>
      <c r="C53" s="11" t="s">
        <v>35</v>
      </c>
      <c r="D53" s="11" t="s">
        <v>36</v>
      </c>
      <c r="E53" s="12" t="s">
        <v>35</v>
      </c>
      <c r="F53" s="12" t="s">
        <v>36</v>
      </c>
      <c r="G53" s="12" t="s">
        <v>35</v>
      </c>
      <c r="H53" s="12" t="s">
        <v>36</v>
      </c>
      <c r="I53" s="12" t="s">
        <v>35</v>
      </c>
      <c r="J53" s="12" t="s">
        <v>36</v>
      </c>
      <c r="K53" s="12" t="s">
        <v>35</v>
      </c>
      <c r="L53" s="12" t="s">
        <v>36</v>
      </c>
      <c r="M53" s="19" t="s">
        <v>35</v>
      </c>
      <c r="N53" s="12" t="s">
        <v>36</v>
      </c>
      <c r="O53" s="12" t="s">
        <v>35</v>
      </c>
      <c r="P53" s="12" t="s">
        <v>36</v>
      </c>
      <c r="Q53" s="12" t="s">
        <v>35</v>
      </c>
      <c r="R53" s="12" t="s">
        <v>36</v>
      </c>
    </row>
    <row r="54" spans="1:20" ht="26.25" customHeight="1" x14ac:dyDescent="0.2">
      <c r="A54" s="12" t="s">
        <v>37</v>
      </c>
      <c r="B54" s="20">
        <f t="shared" ref="B54:B66" si="1">SUM(E54:F54)</f>
        <v>1081</v>
      </c>
      <c r="C54" s="20">
        <f t="shared" ref="C54:D57" si="2">SUM(E54,G54,I54,K54+M54,O54,Q54)</f>
        <v>6981</v>
      </c>
      <c r="D54" s="20">
        <f t="shared" si="2"/>
        <v>586</v>
      </c>
      <c r="E54" s="21">
        <v>1023</v>
      </c>
      <c r="F54" s="21">
        <v>58</v>
      </c>
      <c r="G54" s="21">
        <v>1008</v>
      </c>
      <c r="H54" s="21">
        <v>73</v>
      </c>
      <c r="I54" s="21">
        <v>1019</v>
      </c>
      <c r="J54" s="21">
        <v>62</v>
      </c>
      <c r="K54" s="21">
        <v>1023</v>
      </c>
      <c r="L54" s="21">
        <v>58</v>
      </c>
      <c r="M54" s="22">
        <v>967</v>
      </c>
      <c r="N54" s="21">
        <v>114</v>
      </c>
      <c r="O54" s="21">
        <v>952</v>
      </c>
      <c r="P54" s="21">
        <v>129</v>
      </c>
      <c r="Q54" s="21">
        <v>989</v>
      </c>
      <c r="R54" s="21">
        <v>92</v>
      </c>
    </row>
    <row r="55" spans="1:20" ht="26.25" customHeight="1" x14ac:dyDescent="0.2">
      <c r="A55" s="12" t="s">
        <v>38</v>
      </c>
      <c r="B55" s="20">
        <f t="shared" si="1"/>
        <v>1081</v>
      </c>
      <c r="C55" s="20">
        <f t="shared" si="2"/>
        <v>4077</v>
      </c>
      <c r="D55" s="20">
        <f t="shared" si="2"/>
        <v>247</v>
      </c>
      <c r="E55" s="37">
        <v>1028</v>
      </c>
      <c r="F55" s="37">
        <v>53</v>
      </c>
      <c r="G55" s="37">
        <v>1011</v>
      </c>
      <c r="H55" s="37">
        <v>70</v>
      </c>
      <c r="I55" s="37">
        <v>1025</v>
      </c>
      <c r="J55" s="37">
        <v>56</v>
      </c>
      <c r="K55" s="37">
        <v>1013</v>
      </c>
      <c r="L55" s="37">
        <v>68</v>
      </c>
    </row>
    <row r="56" spans="1:20" ht="26.25" customHeight="1" x14ac:dyDescent="0.2">
      <c r="A56" s="12" t="s">
        <v>39</v>
      </c>
      <c r="B56" s="20">
        <f t="shared" si="1"/>
        <v>1081</v>
      </c>
      <c r="C56" s="20">
        <f t="shared" si="2"/>
        <v>4046</v>
      </c>
      <c r="D56" s="20">
        <f t="shared" si="2"/>
        <v>278</v>
      </c>
      <c r="E56" s="37">
        <v>1008</v>
      </c>
      <c r="F56" s="37">
        <v>73</v>
      </c>
      <c r="G56" s="37">
        <v>1008</v>
      </c>
      <c r="H56" s="37">
        <v>73</v>
      </c>
      <c r="I56" s="37">
        <v>1011</v>
      </c>
      <c r="J56" s="37">
        <v>70</v>
      </c>
      <c r="K56" s="37">
        <v>1019</v>
      </c>
      <c r="L56" s="37">
        <v>62</v>
      </c>
    </row>
    <row r="57" spans="1:20" ht="26.25" customHeight="1" x14ac:dyDescent="0.2">
      <c r="A57" s="12" t="s">
        <v>40</v>
      </c>
      <c r="B57" s="20">
        <f t="shared" si="1"/>
        <v>1081</v>
      </c>
      <c r="C57" s="20">
        <f t="shared" si="2"/>
        <v>3818</v>
      </c>
      <c r="D57" s="20">
        <f t="shared" si="2"/>
        <v>506</v>
      </c>
      <c r="E57" s="37">
        <v>966</v>
      </c>
      <c r="F57" s="37">
        <v>115</v>
      </c>
      <c r="G57" s="37">
        <v>935</v>
      </c>
      <c r="H57" s="37">
        <v>146</v>
      </c>
      <c r="I57" s="37">
        <v>947</v>
      </c>
      <c r="J57" s="37">
        <v>134</v>
      </c>
      <c r="K57" s="37">
        <v>970</v>
      </c>
      <c r="L57" s="37">
        <v>111</v>
      </c>
    </row>
    <row r="58" spans="1:20" ht="26.25" customHeight="1" x14ac:dyDescent="0.2">
      <c r="A58" s="12" t="s">
        <v>41</v>
      </c>
      <c r="B58" s="20">
        <f t="shared" si="1"/>
        <v>1081</v>
      </c>
      <c r="C58" s="20">
        <f>SUM(E58,G58,I58,K58+M5)</f>
        <v>4198</v>
      </c>
      <c r="D58" s="20">
        <f>SUM(F58,H58,J58,L58+N5)</f>
        <v>126</v>
      </c>
      <c r="E58" s="37">
        <v>1044</v>
      </c>
      <c r="F58" s="37">
        <v>37</v>
      </c>
      <c r="G58" s="37">
        <v>1051</v>
      </c>
      <c r="H58" s="37">
        <v>30</v>
      </c>
      <c r="I58" s="37">
        <v>1051</v>
      </c>
      <c r="J58" s="37">
        <v>30</v>
      </c>
      <c r="K58" s="37">
        <v>1052</v>
      </c>
      <c r="L58" s="37">
        <v>29</v>
      </c>
      <c r="M58" s="59" t="s">
        <v>42</v>
      </c>
      <c r="N58" s="60"/>
      <c r="O58" s="58" t="s">
        <v>43</v>
      </c>
      <c r="P58" s="59"/>
      <c r="Q58" s="60" t="s">
        <v>44</v>
      </c>
      <c r="R58" s="60"/>
      <c r="S58" s="60" t="s">
        <v>45</v>
      </c>
      <c r="T58" s="60"/>
    </row>
    <row r="59" spans="1:20" ht="26.25" customHeight="1" x14ac:dyDescent="0.2">
      <c r="A59" s="12" t="s">
        <v>46</v>
      </c>
      <c r="B59" s="20">
        <f t="shared" si="1"/>
        <v>15</v>
      </c>
      <c r="C59" s="20">
        <f>SUM(E59,G59,I59,K59+M6)</f>
        <v>60</v>
      </c>
      <c r="D59" s="20">
        <f>SUM(F59,H59,J59,L59+N6)</f>
        <v>0</v>
      </c>
      <c r="E59" s="21">
        <v>15</v>
      </c>
      <c r="F59" s="21">
        <v>0</v>
      </c>
      <c r="G59" s="21">
        <v>15</v>
      </c>
      <c r="H59" s="21">
        <v>0</v>
      </c>
      <c r="I59" s="21">
        <v>15</v>
      </c>
      <c r="J59" s="21">
        <v>0</v>
      </c>
      <c r="K59" s="21">
        <v>15</v>
      </c>
      <c r="L59" s="21">
        <v>0</v>
      </c>
      <c r="M59" s="19" t="s">
        <v>35</v>
      </c>
      <c r="N59" s="12" t="s">
        <v>36</v>
      </c>
      <c r="O59" s="12" t="s">
        <v>35</v>
      </c>
      <c r="P59" s="12" t="s">
        <v>36</v>
      </c>
      <c r="Q59" s="12" t="s">
        <v>35</v>
      </c>
      <c r="R59" s="12" t="s">
        <v>36</v>
      </c>
      <c r="S59" s="12" t="s">
        <v>35</v>
      </c>
      <c r="T59" s="12" t="s">
        <v>36</v>
      </c>
    </row>
    <row r="60" spans="1:20" ht="26.25" customHeight="1" x14ac:dyDescent="0.2">
      <c r="A60" s="12" t="s">
        <v>47</v>
      </c>
      <c r="B60" s="20">
        <f t="shared" si="1"/>
        <v>1081</v>
      </c>
      <c r="C60" s="20">
        <f t="shared" ref="C60:D66" si="3">SUM(E60,G60,I60,K60+M60,O60,Q60)</f>
        <v>7217</v>
      </c>
      <c r="D60" s="20">
        <f t="shared" si="3"/>
        <v>350</v>
      </c>
      <c r="E60" s="21">
        <v>1041</v>
      </c>
      <c r="F60" s="21">
        <v>40</v>
      </c>
      <c r="G60" s="21">
        <v>1019</v>
      </c>
      <c r="H60" s="21">
        <v>62</v>
      </c>
      <c r="I60" s="21">
        <v>1041</v>
      </c>
      <c r="J60" s="21">
        <v>40</v>
      </c>
      <c r="K60" s="21">
        <v>1029</v>
      </c>
      <c r="L60" s="21">
        <v>52</v>
      </c>
      <c r="M60" s="38">
        <v>1033</v>
      </c>
      <c r="N60" s="23">
        <v>48</v>
      </c>
      <c r="O60" s="39">
        <v>1031</v>
      </c>
      <c r="P60" s="23">
        <v>50</v>
      </c>
      <c r="Q60" s="39">
        <v>1023</v>
      </c>
      <c r="R60" s="23">
        <v>58</v>
      </c>
      <c r="S60" s="39">
        <v>1025</v>
      </c>
      <c r="T60" s="23">
        <v>56</v>
      </c>
    </row>
    <row r="61" spans="1:20" ht="26.25" customHeight="1" x14ac:dyDescent="0.2">
      <c r="A61" s="12" t="s">
        <v>48</v>
      </c>
      <c r="B61" s="20">
        <f t="shared" si="1"/>
        <v>29</v>
      </c>
      <c r="C61" s="20">
        <f t="shared" si="3"/>
        <v>112</v>
      </c>
      <c r="D61" s="20">
        <f t="shared" si="3"/>
        <v>4</v>
      </c>
      <c r="E61" s="21">
        <v>27</v>
      </c>
      <c r="F61" s="21">
        <v>2</v>
      </c>
      <c r="G61" s="21">
        <v>29</v>
      </c>
      <c r="H61" s="21">
        <v>0</v>
      </c>
      <c r="I61" s="21">
        <v>28</v>
      </c>
      <c r="J61" s="21">
        <v>1</v>
      </c>
      <c r="K61" s="21">
        <v>28</v>
      </c>
      <c r="L61" s="21">
        <v>1</v>
      </c>
    </row>
    <row r="62" spans="1:20" ht="26.25" customHeight="1" x14ac:dyDescent="0.2">
      <c r="A62" s="12" t="s">
        <v>49</v>
      </c>
      <c r="B62" s="20">
        <f t="shared" si="1"/>
        <v>198</v>
      </c>
      <c r="C62" s="20">
        <f t="shared" si="3"/>
        <v>761</v>
      </c>
      <c r="D62" s="20">
        <f t="shared" si="3"/>
        <v>31</v>
      </c>
      <c r="E62" s="21">
        <v>189</v>
      </c>
      <c r="F62" s="21">
        <v>9</v>
      </c>
      <c r="G62" s="21">
        <v>188</v>
      </c>
      <c r="H62" s="21">
        <v>10</v>
      </c>
      <c r="I62" s="21">
        <v>190</v>
      </c>
      <c r="J62" s="21">
        <v>8</v>
      </c>
      <c r="K62" s="21">
        <v>194</v>
      </c>
      <c r="L62" s="21">
        <v>4</v>
      </c>
    </row>
    <row r="63" spans="1:20" ht="26.25" customHeight="1" x14ac:dyDescent="0.2">
      <c r="A63" s="12" t="s">
        <v>50</v>
      </c>
      <c r="B63" s="20">
        <f t="shared" si="1"/>
        <v>1081</v>
      </c>
      <c r="C63" s="20">
        <f t="shared" si="3"/>
        <v>3883</v>
      </c>
      <c r="D63" s="20">
        <f t="shared" si="3"/>
        <v>441</v>
      </c>
      <c r="E63" s="21">
        <v>992</v>
      </c>
      <c r="F63" s="21">
        <v>89</v>
      </c>
      <c r="G63" s="21">
        <v>951</v>
      </c>
      <c r="H63" s="21">
        <v>130</v>
      </c>
      <c r="I63" s="21">
        <v>953</v>
      </c>
      <c r="J63" s="21">
        <v>128</v>
      </c>
      <c r="K63" s="21">
        <v>987</v>
      </c>
      <c r="L63" s="21">
        <v>94</v>
      </c>
    </row>
    <row r="64" spans="1:20" ht="26.25" customHeight="1" x14ac:dyDescent="0.2">
      <c r="A64" s="12" t="s">
        <v>51</v>
      </c>
      <c r="B64" s="20">
        <f t="shared" si="1"/>
        <v>1081</v>
      </c>
      <c r="C64" s="20">
        <f t="shared" si="3"/>
        <v>4036</v>
      </c>
      <c r="D64" s="20">
        <f t="shared" si="3"/>
        <v>288</v>
      </c>
      <c r="E64" s="21">
        <v>1016</v>
      </c>
      <c r="F64" s="21">
        <v>65</v>
      </c>
      <c r="G64" s="21">
        <v>1020</v>
      </c>
      <c r="H64" s="21">
        <v>61</v>
      </c>
      <c r="I64" s="21">
        <v>1009</v>
      </c>
      <c r="J64" s="21">
        <v>72</v>
      </c>
      <c r="K64" s="21">
        <v>991</v>
      </c>
      <c r="L64" s="21">
        <v>90</v>
      </c>
    </row>
    <row r="65" spans="1:20" ht="26.25" customHeight="1" x14ac:dyDescent="0.2">
      <c r="A65" s="12" t="s">
        <v>52</v>
      </c>
      <c r="B65" s="20">
        <f t="shared" si="1"/>
        <v>1081</v>
      </c>
      <c r="C65" s="20">
        <f t="shared" si="3"/>
        <v>4068</v>
      </c>
      <c r="D65" s="20">
        <f t="shared" si="3"/>
        <v>256</v>
      </c>
      <c r="E65" s="37">
        <v>1020</v>
      </c>
      <c r="F65" s="37">
        <v>61</v>
      </c>
      <c r="G65" s="37">
        <v>1006</v>
      </c>
      <c r="H65" s="37">
        <v>75</v>
      </c>
      <c r="I65" s="37">
        <v>1015</v>
      </c>
      <c r="J65" s="37">
        <v>66</v>
      </c>
      <c r="K65" s="37">
        <v>1027</v>
      </c>
      <c r="L65" s="37">
        <v>54</v>
      </c>
    </row>
    <row r="66" spans="1:20" ht="26.25" customHeight="1" x14ac:dyDescent="0.2">
      <c r="A66" s="12" t="s">
        <v>53</v>
      </c>
      <c r="B66" s="24">
        <f t="shared" si="1"/>
        <v>9971</v>
      </c>
      <c r="C66" s="24">
        <f t="shared" si="3"/>
        <v>37262</v>
      </c>
      <c r="D66" s="24">
        <f t="shared" si="3"/>
        <v>2622</v>
      </c>
      <c r="E66" s="24">
        <f t="shared" ref="E66:L66" si="4">SUM(E54:E65)</f>
        <v>9369</v>
      </c>
      <c r="F66" s="24">
        <f t="shared" si="4"/>
        <v>602</v>
      </c>
      <c r="G66" s="24">
        <f t="shared" si="4"/>
        <v>9241</v>
      </c>
      <c r="H66" s="24">
        <f t="shared" si="4"/>
        <v>730</v>
      </c>
      <c r="I66" s="24">
        <f t="shared" si="4"/>
        <v>9304</v>
      </c>
      <c r="J66" s="24">
        <f t="shared" si="4"/>
        <v>667</v>
      </c>
      <c r="K66" s="24">
        <f t="shared" si="4"/>
        <v>9348</v>
      </c>
      <c r="L66" s="24">
        <f t="shared" si="4"/>
        <v>623</v>
      </c>
    </row>
    <row r="67" spans="1:20" ht="12" thickBot="1" x14ac:dyDescent="0.25"/>
    <row r="68" spans="1:20" x14ac:dyDescent="0.2">
      <c r="A68" s="64" t="s">
        <v>54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6"/>
    </row>
    <row r="69" spans="1:20" ht="26.25" customHeight="1" x14ac:dyDescent="0.2">
      <c r="A69" s="67" t="s">
        <v>26</v>
      </c>
      <c r="B69" s="57" t="s">
        <v>55</v>
      </c>
      <c r="C69" s="60" t="s">
        <v>24</v>
      </c>
      <c r="D69" s="60"/>
      <c r="E69" s="60" t="s">
        <v>28</v>
      </c>
      <c r="F69" s="60"/>
      <c r="G69" s="60" t="s">
        <v>29</v>
      </c>
      <c r="H69" s="60"/>
      <c r="I69" s="58" t="s">
        <v>30</v>
      </c>
      <c r="J69" s="59"/>
      <c r="K69" s="60" t="s">
        <v>31</v>
      </c>
      <c r="L69" s="68"/>
      <c r="M69" s="60" t="s">
        <v>32</v>
      </c>
      <c r="N69" s="60"/>
      <c r="O69" s="58" t="s">
        <v>33</v>
      </c>
      <c r="P69" s="59"/>
      <c r="Q69" s="60" t="s">
        <v>34</v>
      </c>
      <c r="R69" s="60"/>
      <c r="S69" s="9"/>
    </row>
    <row r="70" spans="1:20" ht="22.5" x14ac:dyDescent="0.2">
      <c r="A70" s="67"/>
      <c r="B70" s="57"/>
      <c r="C70" s="11" t="s">
        <v>35</v>
      </c>
      <c r="D70" s="11" t="s">
        <v>36</v>
      </c>
      <c r="E70" s="12" t="s">
        <v>35</v>
      </c>
      <c r="F70" s="12" t="s">
        <v>36</v>
      </c>
      <c r="G70" s="12" t="s">
        <v>35</v>
      </c>
      <c r="H70" s="12" t="s">
        <v>36</v>
      </c>
      <c r="I70" s="12" t="s">
        <v>35</v>
      </c>
      <c r="J70" s="12" t="s">
        <v>36</v>
      </c>
      <c r="K70" s="12" t="s">
        <v>35</v>
      </c>
      <c r="L70" s="25" t="s">
        <v>36</v>
      </c>
      <c r="M70" s="12" t="s">
        <v>35</v>
      </c>
      <c r="N70" s="12" t="s">
        <v>36</v>
      </c>
      <c r="O70" s="12" t="s">
        <v>35</v>
      </c>
      <c r="P70" s="12" t="s">
        <v>36</v>
      </c>
      <c r="Q70" s="12" t="s">
        <v>35</v>
      </c>
      <c r="R70" s="12" t="s">
        <v>36</v>
      </c>
    </row>
    <row r="71" spans="1:20" ht="27" customHeight="1" x14ac:dyDescent="0.2">
      <c r="A71" s="12" t="str">
        <f t="shared" ref="A71:A82" si="5">A54</f>
        <v>Centro de Cómputo</v>
      </c>
      <c r="B71" s="20" t="str">
        <f t="shared" ref="B71:B83" si="6">IF(C71&lt;50%,"Acción Correctiva",IF(C71&lt;90%,"Acción de Mejora","Sin Acción"))</f>
        <v>Sin Acción</v>
      </c>
      <c r="C71" s="40">
        <f t="shared" ref="C71:C82" si="7">C54/SUM(C54:D54)</f>
        <v>0.92255847760010568</v>
      </c>
      <c r="D71" s="40">
        <f t="shared" ref="D71:D82" si="8">D54/SUM(C54:D54)</f>
        <v>7.7441522399894283E-2</v>
      </c>
      <c r="E71" s="15">
        <f t="shared" ref="E71:E82" si="9">E54/SUM(E54:F54)</f>
        <v>0.94634597594819614</v>
      </c>
      <c r="F71" s="15">
        <f t="shared" ref="F71:F82" si="10">F54/SUM(E54:F54)</f>
        <v>5.3654024051803882E-2</v>
      </c>
      <c r="G71" s="15">
        <f t="shared" ref="G71:G82" si="11">G54/SUM(G54:H54)</f>
        <v>0.93246993524514343</v>
      </c>
      <c r="H71" s="15">
        <f t="shared" ref="H71:H82" si="12">H54/SUM(G54:H54)</f>
        <v>6.7530064754856609E-2</v>
      </c>
      <c r="I71" s="15">
        <f t="shared" ref="I71:I82" si="13">I54/SUM(I54:J54)</f>
        <v>0.94264569842738211</v>
      </c>
      <c r="J71" s="15">
        <f t="shared" ref="J71:J82" si="14">J54/SUM(I54:J54)</f>
        <v>5.7354301572617949E-2</v>
      </c>
      <c r="K71" s="15">
        <f t="shared" ref="K71:K82" si="15">K54/SUM(K54:L54)</f>
        <v>0.94634597594819614</v>
      </c>
      <c r="L71" s="15">
        <f t="shared" ref="L71:L82" si="16">L54/SUM(K54:L54)</f>
        <v>5.3654024051803882E-2</v>
      </c>
      <c r="M71" s="42">
        <f>M54/SUM(M54:N54)</f>
        <v>0.89454209065679924</v>
      </c>
      <c r="N71" s="15">
        <f>N54/SUM(M54:N54)</f>
        <v>0.10545790934320073</v>
      </c>
      <c r="O71" s="15">
        <f>O54/SUM(O54:P54)</f>
        <v>0.88066604995374653</v>
      </c>
      <c r="P71" s="15">
        <f>P54/SUM(O54:P54)</f>
        <v>0.11933395004625347</v>
      </c>
      <c r="Q71" s="15">
        <f>Q54/SUM(Q54:R54)</f>
        <v>0.91489361702127658</v>
      </c>
      <c r="R71" s="15">
        <f>R54/SUM(Q54:R54)</f>
        <v>8.5106382978723402E-2</v>
      </c>
    </row>
    <row r="72" spans="1:20" ht="27" customHeight="1" x14ac:dyDescent="0.2">
      <c r="A72" s="12" t="str">
        <f t="shared" si="5"/>
        <v>Ventanilla de cobros</v>
      </c>
      <c r="B72" s="20" t="str">
        <f t="shared" si="6"/>
        <v>Sin Acción</v>
      </c>
      <c r="C72" s="40">
        <f t="shared" si="7"/>
        <v>0.94287696577243296</v>
      </c>
      <c r="D72" s="40">
        <f t="shared" si="8"/>
        <v>5.7123034227567066E-2</v>
      </c>
      <c r="E72" s="15">
        <f t="shared" si="9"/>
        <v>0.95097132284921371</v>
      </c>
      <c r="F72" s="15">
        <f t="shared" si="10"/>
        <v>4.9028677150786307E-2</v>
      </c>
      <c r="G72" s="15">
        <f t="shared" si="11"/>
        <v>0.93524514338575393</v>
      </c>
      <c r="H72" s="15">
        <f t="shared" si="12"/>
        <v>6.475485661424607E-2</v>
      </c>
      <c r="I72" s="15">
        <f t="shared" si="13"/>
        <v>0.9481961147086031</v>
      </c>
      <c r="J72" s="15">
        <f t="shared" si="14"/>
        <v>5.1803885291396852E-2</v>
      </c>
      <c r="K72" s="15">
        <f t="shared" si="15"/>
        <v>0.937095282146161</v>
      </c>
      <c r="L72" s="15">
        <f t="shared" si="16"/>
        <v>6.290471785383904E-2</v>
      </c>
    </row>
    <row r="73" spans="1:20" ht="27" customHeight="1" x14ac:dyDescent="0.2">
      <c r="A73" s="12" t="str">
        <f t="shared" si="5"/>
        <v>Actividades extraescolares</v>
      </c>
      <c r="B73" s="20" t="str">
        <f t="shared" si="6"/>
        <v>Sin Acción</v>
      </c>
      <c r="C73" s="40">
        <f t="shared" si="7"/>
        <v>0.93570767807585564</v>
      </c>
      <c r="D73" s="40">
        <f t="shared" si="8"/>
        <v>6.4292321924144316E-2</v>
      </c>
      <c r="E73" s="15">
        <f t="shared" si="9"/>
        <v>0.93246993524514343</v>
      </c>
      <c r="F73" s="15">
        <f t="shared" si="10"/>
        <v>6.7530064754856609E-2</v>
      </c>
      <c r="G73" s="15">
        <f t="shared" si="11"/>
        <v>0.93246993524514343</v>
      </c>
      <c r="H73" s="15">
        <f t="shared" si="12"/>
        <v>6.7530064754856609E-2</v>
      </c>
      <c r="I73" s="15">
        <f t="shared" si="13"/>
        <v>0.93524514338575393</v>
      </c>
      <c r="J73" s="15">
        <f t="shared" si="14"/>
        <v>6.475485661424607E-2</v>
      </c>
      <c r="K73" s="15">
        <f t="shared" si="15"/>
        <v>0.94264569842738211</v>
      </c>
      <c r="L73" s="15">
        <f t="shared" si="16"/>
        <v>5.7354301572617949E-2</v>
      </c>
    </row>
    <row r="74" spans="1:20" ht="27" customHeight="1" x14ac:dyDescent="0.2">
      <c r="A74" s="12" t="str">
        <f t="shared" si="5"/>
        <v>Becas</v>
      </c>
      <c r="B74" s="20" t="str">
        <f t="shared" si="6"/>
        <v>Acción de Mejora</v>
      </c>
      <c r="C74" s="40">
        <f t="shared" si="7"/>
        <v>0.88297872340425532</v>
      </c>
      <c r="D74" s="40">
        <f t="shared" si="8"/>
        <v>0.11702127659574468</v>
      </c>
      <c r="E74" s="15">
        <f t="shared" si="9"/>
        <v>0.8936170212765957</v>
      </c>
      <c r="F74" s="15">
        <f t="shared" si="10"/>
        <v>0.10638297872340426</v>
      </c>
      <c r="G74" s="15">
        <f t="shared" si="11"/>
        <v>0.86493987049028676</v>
      </c>
      <c r="H74" s="15">
        <f t="shared" si="12"/>
        <v>0.13506012950971322</v>
      </c>
      <c r="I74" s="15">
        <f t="shared" si="13"/>
        <v>0.87604070305272896</v>
      </c>
      <c r="J74" s="15">
        <f t="shared" si="14"/>
        <v>0.12395929694727105</v>
      </c>
      <c r="K74" s="15">
        <f t="shared" si="15"/>
        <v>0.89731729879740985</v>
      </c>
      <c r="L74" s="15">
        <f t="shared" si="16"/>
        <v>0.1026827012025902</v>
      </c>
    </row>
    <row r="75" spans="1:20" ht="27" customHeight="1" x14ac:dyDescent="0.2">
      <c r="A75" s="12" t="str">
        <f t="shared" si="5"/>
        <v>Tutorías</v>
      </c>
      <c r="B75" s="20" t="str">
        <f t="shared" si="6"/>
        <v>Sin Acción</v>
      </c>
      <c r="C75" s="40">
        <f t="shared" si="7"/>
        <v>0.97086031452358923</v>
      </c>
      <c r="D75" s="40">
        <f t="shared" si="8"/>
        <v>2.9139685476410732E-2</v>
      </c>
      <c r="E75" s="15">
        <f t="shared" si="9"/>
        <v>0.96577243293246995</v>
      </c>
      <c r="F75" s="15">
        <f t="shared" si="10"/>
        <v>3.4227567067530065E-2</v>
      </c>
      <c r="G75" s="15">
        <f t="shared" si="11"/>
        <v>0.97224791859389459</v>
      </c>
      <c r="H75" s="15">
        <f t="shared" si="12"/>
        <v>2.7752081406105456E-2</v>
      </c>
      <c r="I75" s="15">
        <f t="shared" si="13"/>
        <v>0.97224791859389459</v>
      </c>
      <c r="J75" s="15">
        <f t="shared" si="14"/>
        <v>2.7752081406105456E-2</v>
      </c>
      <c r="K75" s="15">
        <f t="shared" si="15"/>
        <v>0.97317298797409801</v>
      </c>
      <c r="L75" s="15">
        <f t="shared" si="16"/>
        <v>2.6827012025901941E-2</v>
      </c>
      <c r="M75" s="59" t="s">
        <v>42</v>
      </c>
      <c r="N75" s="60"/>
      <c r="O75" s="58" t="s">
        <v>43</v>
      </c>
      <c r="P75" s="59"/>
      <c r="Q75" s="60" t="s">
        <v>44</v>
      </c>
      <c r="R75" s="60"/>
      <c r="S75" s="60" t="s">
        <v>45</v>
      </c>
      <c r="T75" s="60"/>
    </row>
    <row r="76" spans="1:20" ht="27" customHeight="1" x14ac:dyDescent="0.2">
      <c r="A76" s="12" t="str">
        <f t="shared" si="5"/>
        <v>Servicio Social</v>
      </c>
      <c r="B76" s="20" t="str">
        <f t="shared" si="6"/>
        <v>Sin Acción</v>
      </c>
      <c r="C76" s="40">
        <f t="shared" si="7"/>
        <v>1</v>
      </c>
      <c r="D76" s="40">
        <f t="shared" si="8"/>
        <v>0</v>
      </c>
      <c r="E76" s="15">
        <f t="shared" si="9"/>
        <v>1</v>
      </c>
      <c r="F76" s="15">
        <f t="shared" si="10"/>
        <v>0</v>
      </c>
      <c r="G76" s="15">
        <f t="shared" si="11"/>
        <v>1</v>
      </c>
      <c r="H76" s="15">
        <f t="shared" si="12"/>
        <v>0</v>
      </c>
      <c r="I76" s="15">
        <f t="shared" si="13"/>
        <v>1</v>
      </c>
      <c r="J76" s="15">
        <f t="shared" si="14"/>
        <v>0</v>
      </c>
      <c r="K76" s="15">
        <f t="shared" si="15"/>
        <v>1</v>
      </c>
      <c r="L76" s="15">
        <f t="shared" si="16"/>
        <v>0</v>
      </c>
      <c r="M76" s="19" t="s">
        <v>35</v>
      </c>
      <c r="N76" s="12" t="s">
        <v>36</v>
      </c>
      <c r="O76" s="12" t="s">
        <v>35</v>
      </c>
      <c r="P76" s="12" t="s">
        <v>36</v>
      </c>
      <c r="Q76" s="12" t="s">
        <v>35</v>
      </c>
      <c r="R76" s="12" t="s">
        <v>36</v>
      </c>
      <c r="S76" s="12" t="s">
        <v>35</v>
      </c>
      <c r="T76" s="12" t="s">
        <v>36</v>
      </c>
    </row>
    <row r="77" spans="1:20" ht="27" customHeight="1" x14ac:dyDescent="0.2">
      <c r="A77" s="12" t="str">
        <f t="shared" si="5"/>
        <v>Centro de Información</v>
      </c>
      <c r="B77" s="20" t="str">
        <f t="shared" si="6"/>
        <v>Sin Acción</v>
      </c>
      <c r="C77" s="40">
        <f t="shared" si="7"/>
        <v>0.9537465309898242</v>
      </c>
      <c r="D77" s="40">
        <f t="shared" si="8"/>
        <v>4.6253469010175761E-2</v>
      </c>
      <c r="E77" s="15">
        <f t="shared" si="9"/>
        <v>0.96299722479185934</v>
      </c>
      <c r="F77" s="15">
        <f t="shared" si="10"/>
        <v>3.7002775208140611E-2</v>
      </c>
      <c r="G77" s="15">
        <f t="shared" si="11"/>
        <v>0.94264569842738211</v>
      </c>
      <c r="H77" s="15">
        <f t="shared" si="12"/>
        <v>5.7354301572617949E-2</v>
      </c>
      <c r="I77" s="15">
        <f t="shared" si="13"/>
        <v>0.96299722479185934</v>
      </c>
      <c r="J77" s="15">
        <f t="shared" si="14"/>
        <v>3.7002775208140611E-2</v>
      </c>
      <c r="K77" s="15">
        <f t="shared" si="15"/>
        <v>0.95189639222941724</v>
      </c>
      <c r="L77" s="15">
        <f t="shared" si="16"/>
        <v>4.8103607770582792E-2</v>
      </c>
      <c r="M77" s="43">
        <f>M60/SUM(M60:N60)</f>
        <v>0.95559666975023128</v>
      </c>
      <c r="N77" s="44">
        <f>N60/SUM(M60:N60)</f>
        <v>4.4403330249768731E-2</v>
      </c>
      <c r="O77" s="44">
        <f>O60/SUM(O60:P60)</f>
        <v>0.9537465309898242</v>
      </c>
      <c r="P77" s="44">
        <f>P60/SUM(O60:P60)</f>
        <v>4.6253469010175761E-2</v>
      </c>
      <c r="Q77" s="44">
        <f>Q60/SUM(Q60:R60)</f>
        <v>0.94634597594819614</v>
      </c>
      <c r="R77" s="44">
        <f>R60/SUM(Q60:R60)</f>
        <v>5.3654024051803882E-2</v>
      </c>
      <c r="S77" s="44">
        <f>S60/SUM(S60:T60)</f>
        <v>0.9481961147086031</v>
      </c>
      <c r="T77" s="44">
        <f>T60/SUM(S60:T60)</f>
        <v>5.1803885291396852E-2</v>
      </c>
    </row>
    <row r="78" spans="1:20" ht="27" customHeight="1" x14ac:dyDescent="0.2">
      <c r="A78" s="12" t="str">
        <f t="shared" si="5"/>
        <v>Residencia Profesional</v>
      </c>
      <c r="B78" s="20" t="str">
        <f t="shared" si="6"/>
        <v>Sin Acción</v>
      </c>
      <c r="C78" s="40">
        <f t="shared" si="7"/>
        <v>0.96551724137931039</v>
      </c>
      <c r="D78" s="40">
        <f t="shared" si="8"/>
        <v>3.4482758620689655E-2</v>
      </c>
      <c r="E78" s="15">
        <f t="shared" si="9"/>
        <v>0.93103448275862066</v>
      </c>
      <c r="F78" s="15">
        <f t="shared" si="10"/>
        <v>6.8965517241379309E-2</v>
      </c>
      <c r="G78" s="15">
        <f t="shared" si="11"/>
        <v>1</v>
      </c>
      <c r="H78" s="15">
        <f t="shared" si="12"/>
        <v>0</v>
      </c>
      <c r="I78" s="15">
        <f t="shared" si="13"/>
        <v>0.96551724137931039</v>
      </c>
      <c r="J78" s="15">
        <f t="shared" si="14"/>
        <v>3.4482758620689655E-2</v>
      </c>
      <c r="K78" s="15">
        <f t="shared" si="15"/>
        <v>0.96551724137931039</v>
      </c>
      <c r="L78" s="15">
        <f t="shared" si="16"/>
        <v>3.4482758620689655E-2</v>
      </c>
    </row>
    <row r="79" spans="1:20" ht="27" customHeight="1" x14ac:dyDescent="0.2">
      <c r="A79" s="12" t="str">
        <f t="shared" si="5"/>
        <v>Ingles</v>
      </c>
      <c r="B79" s="20" t="str">
        <f t="shared" si="6"/>
        <v>Sin Acción</v>
      </c>
      <c r="C79" s="40">
        <f t="shared" si="7"/>
        <v>0.96085858585858586</v>
      </c>
      <c r="D79" s="40">
        <f t="shared" si="8"/>
        <v>3.9141414141414144E-2</v>
      </c>
      <c r="E79" s="15">
        <f t="shared" si="9"/>
        <v>0.95454545454545459</v>
      </c>
      <c r="F79" s="15">
        <f t="shared" si="10"/>
        <v>4.5454545454545456E-2</v>
      </c>
      <c r="G79" s="15">
        <f t="shared" si="11"/>
        <v>0.9494949494949495</v>
      </c>
      <c r="H79" s="15">
        <f t="shared" si="12"/>
        <v>5.0505050505050504E-2</v>
      </c>
      <c r="I79" s="15">
        <f t="shared" si="13"/>
        <v>0.95959595959595956</v>
      </c>
      <c r="J79" s="15">
        <f t="shared" si="14"/>
        <v>4.0404040404040407E-2</v>
      </c>
      <c r="K79" s="15">
        <f t="shared" si="15"/>
        <v>0.97979797979797978</v>
      </c>
      <c r="L79" s="15">
        <f t="shared" si="16"/>
        <v>2.0202020202020204E-2</v>
      </c>
    </row>
    <row r="80" spans="1:20" ht="27" customHeight="1" x14ac:dyDescent="0.2">
      <c r="A80" s="12" t="str">
        <f t="shared" si="5"/>
        <v>Cafeteria</v>
      </c>
      <c r="B80" s="20" t="str">
        <f t="shared" si="6"/>
        <v>Acción de Mejora</v>
      </c>
      <c r="C80" s="40">
        <f t="shared" si="7"/>
        <v>0.89801110083256241</v>
      </c>
      <c r="D80" s="40">
        <f t="shared" si="8"/>
        <v>0.10198889916743756</v>
      </c>
      <c r="E80" s="15">
        <f t="shared" si="9"/>
        <v>0.91766882516188719</v>
      </c>
      <c r="F80" s="15">
        <f t="shared" si="10"/>
        <v>8.2331174838112864E-2</v>
      </c>
      <c r="G80" s="15">
        <f t="shared" si="11"/>
        <v>0.879740980573543</v>
      </c>
      <c r="H80" s="15">
        <f t="shared" si="12"/>
        <v>0.12025901942645699</v>
      </c>
      <c r="I80" s="15">
        <f t="shared" si="13"/>
        <v>0.88159111933395007</v>
      </c>
      <c r="J80" s="15">
        <f t="shared" si="14"/>
        <v>0.11840888066604996</v>
      </c>
      <c r="K80" s="15">
        <f t="shared" si="15"/>
        <v>0.91304347826086951</v>
      </c>
      <c r="L80" s="15">
        <f t="shared" si="16"/>
        <v>8.6956521739130432E-2</v>
      </c>
    </row>
    <row r="81" spans="1:20" ht="27" customHeight="1" x14ac:dyDescent="0.2">
      <c r="A81" s="12" t="str">
        <f t="shared" si="5"/>
        <v xml:space="preserve">Servicios Escolares </v>
      </c>
      <c r="B81" s="20" t="str">
        <f t="shared" si="6"/>
        <v>Sin Acción</v>
      </c>
      <c r="C81" s="40">
        <f t="shared" si="7"/>
        <v>0.93339500462534686</v>
      </c>
      <c r="D81" s="40">
        <f t="shared" si="8"/>
        <v>6.66049953746531E-2</v>
      </c>
      <c r="E81" s="15">
        <f t="shared" si="9"/>
        <v>0.9398704902867715</v>
      </c>
      <c r="F81" s="15">
        <f t="shared" si="10"/>
        <v>6.0129509713228495E-2</v>
      </c>
      <c r="G81" s="15">
        <f t="shared" si="11"/>
        <v>0.94357076780758553</v>
      </c>
      <c r="H81" s="15">
        <f t="shared" si="12"/>
        <v>5.6429232192414434E-2</v>
      </c>
      <c r="I81" s="15">
        <f t="shared" si="13"/>
        <v>0.93339500462534686</v>
      </c>
      <c r="J81" s="15">
        <f t="shared" si="14"/>
        <v>6.66049953746531E-2</v>
      </c>
      <c r="K81" s="15">
        <f t="shared" si="15"/>
        <v>0.91674375578168366</v>
      </c>
      <c r="L81" s="15">
        <f t="shared" si="16"/>
        <v>8.3256244218316372E-2</v>
      </c>
    </row>
    <row r="82" spans="1:20" ht="27" customHeight="1" x14ac:dyDescent="0.2">
      <c r="A82" s="12" t="str">
        <f t="shared" si="5"/>
        <v xml:space="preserve">Jefaturas de Division </v>
      </c>
      <c r="B82" s="20" t="str">
        <f t="shared" si="6"/>
        <v>Sin Acción</v>
      </c>
      <c r="C82" s="40">
        <f t="shared" si="7"/>
        <v>0.94079555966697503</v>
      </c>
      <c r="D82" s="40">
        <f t="shared" si="8"/>
        <v>5.920444033302498E-2</v>
      </c>
      <c r="E82" s="15">
        <f t="shared" si="9"/>
        <v>0.94357076780758553</v>
      </c>
      <c r="F82" s="15">
        <f t="shared" si="10"/>
        <v>5.6429232192414434E-2</v>
      </c>
      <c r="G82" s="15">
        <f t="shared" si="11"/>
        <v>0.93061979648473636</v>
      </c>
      <c r="H82" s="15">
        <f t="shared" si="12"/>
        <v>6.9380203515263639E-2</v>
      </c>
      <c r="I82" s="15">
        <f t="shared" si="13"/>
        <v>0.93894542090656796</v>
      </c>
      <c r="J82" s="15">
        <f t="shared" si="14"/>
        <v>6.105457909343201E-2</v>
      </c>
      <c r="K82" s="15">
        <f t="shared" si="15"/>
        <v>0.95004625346901017</v>
      </c>
      <c r="L82" s="15">
        <f t="shared" si="16"/>
        <v>4.9953746530989822E-2</v>
      </c>
    </row>
    <row r="83" spans="1:20" ht="27" customHeight="1" thickBot="1" x14ac:dyDescent="0.25">
      <c r="A83" s="26" t="s">
        <v>53</v>
      </c>
      <c r="B83" s="27" t="str">
        <f t="shared" si="6"/>
        <v>Sin Acción</v>
      </c>
      <c r="C83" s="88">
        <f>AVERAGE(C71:C82)</f>
        <v>0.94227551522740371</v>
      </c>
      <c r="D83" s="41">
        <f t="shared" ref="D83:L83" si="17">AVERAGE(D71:D82)</f>
        <v>5.7724484772596361E-2</v>
      </c>
      <c r="E83" s="41">
        <f t="shared" si="17"/>
        <v>0.94490532780031666</v>
      </c>
      <c r="F83" s="41">
        <f t="shared" si="17"/>
        <v>5.5094672199683524E-2</v>
      </c>
      <c r="G83" s="41">
        <f t="shared" si="17"/>
        <v>0.94028708297903485</v>
      </c>
      <c r="H83" s="41">
        <f t="shared" si="17"/>
        <v>5.971291702096513E-2</v>
      </c>
      <c r="I83" s="41">
        <f t="shared" si="17"/>
        <v>0.94303479573344628</v>
      </c>
      <c r="J83" s="41">
        <f t="shared" si="17"/>
        <v>5.6965204266553597E-2</v>
      </c>
      <c r="K83" s="41">
        <f t="shared" si="17"/>
        <v>0.9478018620176264</v>
      </c>
      <c r="L83" s="41">
        <f t="shared" si="17"/>
        <v>5.2198137982373528E-2</v>
      </c>
    </row>
    <row r="84" spans="1:20" x14ac:dyDescent="0.2">
      <c r="A84" s="28"/>
      <c r="B84" s="29"/>
      <c r="C84" s="30"/>
      <c r="D84" s="30"/>
      <c r="E84" s="31"/>
      <c r="F84" s="31"/>
      <c r="G84" s="31"/>
      <c r="H84" s="31"/>
      <c r="I84" s="31"/>
      <c r="J84" s="31"/>
      <c r="K84" s="31"/>
      <c r="L84" s="31"/>
    </row>
    <row r="85" spans="1:20" x14ac:dyDescent="0.2">
      <c r="A85" s="28"/>
      <c r="B85" s="29"/>
      <c r="C85" s="30"/>
      <c r="D85" s="30"/>
      <c r="E85" s="31"/>
      <c r="F85" s="31"/>
      <c r="G85" s="31"/>
      <c r="H85" s="31"/>
      <c r="I85" s="31"/>
      <c r="J85" s="31"/>
      <c r="K85" s="31"/>
      <c r="L85" s="31"/>
    </row>
    <row r="86" spans="1:20" ht="15" customHeight="1" x14ac:dyDescent="0.2">
      <c r="A86" s="69" t="s">
        <v>56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</row>
    <row r="87" spans="1:20" ht="408.75" customHeight="1" x14ac:dyDescent="0.2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3"/>
    </row>
    <row r="88" spans="1:20" ht="255" customHeight="1" x14ac:dyDescent="0.2">
      <c r="A88" s="3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4"/>
    </row>
    <row r="89" spans="1:20" ht="15.75" x14ac:dyDescent="0.2">
      <c r="A89" s="74" t="s">
        <v>57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6"/>
    </row>
    <row r="90" spans="1:20" ht="15" customHeight="1" x14ac:dyDescent="0.2">
      <c r="A90" s="77" t="s">
        <v>58</v>
      </c>
      <c r="B90" s="77"/>
      <c r="C90" s="78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80"/>
    </row>
    <row r="91" spans="1:20" ht="40.5" customHeight="1" x14ac:dyDescent="0.2">
      <c r="A91" s="78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80"/>
    </row>
    <row r="92" spans="1:20" ht="15.75" x14ac:dyDescent="0.2">
      <c r="A92" s="77" t="s">
        <v>58</v>
      </c>
      <c r="B92" s="77"/>
      <c r="C92" s="78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80"/>
    </row>
    <row r="93" spans="1:20" ht="40.5" customHeight="1" x14ac:dyDescent="0.2">
      <c r="A93" s="78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80"/>
    </row>
    <row r="94" spans="1:20" ht="15.75" x14ac:dyDescent="0.2">
      <c r="A94" s="77" t="s">
        <v>58</v>
      </c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80"/>
    </row>
    <row r="95" spans="1:20" ht="40.5" customHeight="1" x14ac:dyDescent="0.2">
      <c r="A95" s="78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80"/>
    </row>
    <row r="96" spans="1:20" ht="15.75" x14ac:dyDescent="0.2">
      <c r="A96" s="77" t="s">
        <v>58</v>
      </c>
      <c r="B96" s="77"/>
      <c r="C96" s="78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80"/>
    </row>
    <row r="97" spans="1:20" ht="40.5" customHeight="1" x14ac:dyDescent="0.2">
      <c r="A97" s="78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80"/>
    </row>
    <row r="98" spans="1:20" ht="15.75" x14ac:dyDescent="0.2">
      <c r="A98" s="77" t="s">
        <v>58</v>
      </c>
      <c r="B98" s="77"/>
      <c r="C98" s="78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/>
    </row>
    <row r="99" spans="1:20" ht="40.5" customHeight="1" x14ac:dyDescent="0.2">
      <c r="A99" s="78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/>
    </row>
    <row r="100" spans="1:20" ht="15.75" x14ac:dyDescent="0.2">
      <c r="A100" s="77" t="s">
        <v>58</v>
      </c>
      <c r="B100" s="77"/>
      <c r="C100" s="78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/>
    </row>
    <row r="101" spans="1:20" ht="40.5" customHeight="1" x14ac:dyDescent="0.2">
      <c r="A101" s="78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/>
    </row>
    <row r="102" spans="1:20" ht="15.75" x14ac:dyDescent="0.2">
      <c r="A102" s="77" t="s">
        <v>58</v>
      </c>
      <c r="B102" s="77"/>
      <c r="C102" s="78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/>
    </row>
    <row r="103" spans="1:20" ht="40.5" customHeight="1" x14ac:dyDescent="0.2">
      <c r="A103" s="78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/>
    </row>
    <row r="104" spans="1:20" ht="15.75" x14ac:dyDescent="0.2">
      <c r="A104" s="77" t="s">
        <v>58</v>
      </c>
      <c r="B104" s="77"/>
      <c r="C104" s="78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/>
    </row>
    <row r="105" spans="1:20" ht="40.5" customHeight="1" x14ac:dyDescent="0.2">
      <c r="A105" s="78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/>
    </row>
    <row r="106" spans="1:20" ht="15.75" x14ac:dyDescent="0.2">
      <c r="A106" s="77" t="s">
        <v>58</v>
      </c>
      <c r="B106" s="77"/>
      <c r="C106" s="78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/>
    </row>
    <row r="107" spans="1:20" ht="40.5" customHeight="1" x14ac:dyDescent="0.2">
      <c r="A107" s="78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/>
    </row>
    <row r="108" spans="1:20" ht="15.75" x14ac:dyDescent="0.2">
      <c r="A108" s="77" t="s">
        <v>58</v>
      </c>
      <c r="B108" s="77"/>
      <c r="C108" s="78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/>
    </row>
    <row r="109" spans="1:20" ht="40.5" customHeight="1" x14ac:dyDescent="0.2">
      <c r="A109" s="78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/>
    </row>
    <row r="110" spans="1:20" ht="15.75" x14ac:dyDescent="0.2">
      <c r="A110" s="77" t="s">
        <v>58</v>
      </c>
      <c r="B110" s="77"/>
      <c r="C110" s="78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/>
    </row>
    <row r="111" spans="1:20" ht="40.5" customHeight="1" x14ac:dyDescent="0.2">
      <c r="A111" s="78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/>
    </row>
    <row r="112" spans="1:20" ht="15.75" x14ac:dyDescent="0.2">
      <c r="A112" s="77" t="s">
        <v>58</v>
      </c>
      <c r="B112" s="77"/>
      <c r="C112" s="78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/>
    </row>
    <row r="113" spans="1:20" ht="40.5" customHeight="1" x14ac:dyDescent="0.2">
      <c r="A113" s="78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/>
    </row>
    <row r="114" spans="1:20" ht="15.75" x14ac:dyDescent="0.2">
      <c r="A114" s="77" t="s">
        <v>58</v>
      </c>
      <c r="B114" s="77"/>
      <c r="C114" s="78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/>
    </row>
    <row r="115" spans="1:20" ht="40.5" customHeight="1" x14ac:dyDescent="0.2">
      <c r="A115" s="78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/>
    </row>
    <row r="116" spans="1:20" ht="15.75" x14ac:dyDescent="0.2">
      <c r="A116" s="77" t="s">
        <v>58</v>
      </c>
      <c r="B116" s="77"/>
      <c r="C116" s="78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/>
    </row>
    <row r="117" spans="1:20" ht="40.5" customHeight="1" x14ac:dyDescent="0.2">
      <c r="A117" s="78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/>
    </row>
    <row r="118" spans="1:20" ht="15.75" x14ac:dyDescent="0.2">
      <c r="A118" s="77" t="s">
        <v>58</v>
      </c>
      <c r="B118" s="77"/>
      <c r="C118" s="78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/>
    </row>
    <row r="119" spans="1:20" ht="40.5" customHeight="1" x14ac:dyDescent="0.2">
      <c r="A119" s="78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/>
    </row>
    <row r="120" spans="1:20" ht="15.75" x14ac:dyDescent="0.2">
      <c r="A120" s="77" t="s">
        <v>58</v>
      </c>
      <c r="B120" s="77"/>
      <c r="C120" s="78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/>
    </row>
    <row r="121" spans="1:20" ht="40.5" customHeight="1" x14ac:dyDescent="0.2">
      <c r="A121" s="81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3"/>
    </row>
    <row r="123" spans="1:20" s="35" customFormat="1" ht="14.25" x14ac:dyDescent="0.2">
      <c r="E123" s="36"/>
      <c r="F123" s="36"/>
      <c r="G123" s="36"/>
      <c r="H123" s="36"/>
      <c r="I123" s="36"/>
      <c r="J123" s="36"/>
      <c r="K123" s="36"/>
      <c r="L123" s="36"/>
    </row>
    <row r="124" spans="1:20" s="35" customFormat="1" ht="14.25" x14ac:dyDescent="0.2">
      <c r="E124" s="84"/>
      <c r="F124" s="84"/>
      <c r="G124" s="84"/>
      <c r="H124" s="84"/>
      <c r="J124" s="36"/>
      <c r="K124" s="36"/>
      <c r="L124" s="36"/>
      <c r="N124" s="85"/>
      <c r="O124" s="85"/>
      <c r="P124" s="85"/>
      <c r="Q124" s="85"/>
    </row>
    <row r="125" spans="1:20" s="35" customFormat="1" ht="15" customHeight="1" x14ac:dyDescent="0.2">
      <c r="E125" s="86" t="s">
        <v>59</v>
      </c>
      <c r="F125" s="86"/>
      <c r="G125" s="86"/>
      <c r="H125" s="86"/>
      <c r="J125" s="36"/>
      <c r="K125" s="36"/>
      <c r="L125" s="36"/>
      <c r="N125" s="87" t="s">
        <v>60</v>
      </c>
      <c r="O125" s="87"/>
      <c r="P125" s="87"/>
      <c r="Q125" s="87"/>
    </row>
    <row r="126" spans="1:20" s="35" customFormat="1" ht="14.25" x14ac:dyDescent="0.2">
      <c r="E126" s="36"/>
      <c r="F126" s="36"/>
      <c r="G126" s="36"/>
      <c r="H126" s="36"/>
      <c r="I126" s="36"/>
      <c r="J126" s="36"/>
      <c r="K126" s="36"/>
      <c r="L126" s="36"/>
    </row>
  </sheetData>
  <mergeCells count="107">
    <mergeCell ref="A120:B120"/>
    <mergeCell ref="C120:T120"/>
    <mergeCell ref="A121:T121"/>
    <mergeCell ref="E124:H124"/>
    <mergeCell ref="N124:Q124"/>
    <mergeCell ref="E125:H125"/>
    <mergeCell ref="N125:Q125"/>
    <mergeCell ref="A116:B116"/>
    <mergeCell ref="C116:T116"/>
    <mergeCell ref="A117:T117"/>
    <mergeCell ref="A118:B118"/>
    <mergeCell ref="C118:T118"/>
    <mergeCell ref="A119:T119"/>
    <mergeCell ref="A112:B112"/>
    <mergeCell ref="C112:T112"/>
    <mergeCell ref="A113:T113"/>
    <mergeCell ref="A114:B114"/>
    <mergeCell ref="C114:T114"/>
    <mergeCell ref="A115:T115"/>
    <mergeCell ref="A108:B108"/>
    <mergeCell ref="C108:T108"/>
    <mergeCell ref="A109:T109"/>
    <mergeCell ref="A110:B110"/>
    <mergeCell ref="C110:T110"/>
    <mergeCell ref="A111:T111"/>
    <mergeCell ref="A104:B104"/>
    <mergeCell ref="C104:T104"/>
    <mergeCell ref="A105:T105"/>
    <mergeCell ref="A106:B106"/>
    <mergeCell ref="C106:T106"/>
    <mergeCell ref="A107:T107"/>
    <mergeCell ref="A100:B100"/>
    <mergeCell ref="C100:T100"/>
    <mergeCell ref="A101:T101"/>
    <mergeCell ref="A102:B102"/>
    <mergeCell ref="C102:T102"/>
    <mergeCell ref="A103:T103"/>
    <mergeCell ref="A96:B96"/>
    <mergeCell ref="C96:T96"/>
    <mergeCell ref="A97:T97"/>
    <mergeCell ref="A98:B98"/>
    <mergeCell ref="C98:T98"/>
    <mergeCell ref="A99:T99"/>
    <mergeCell ref="A92:B92"/>
    <mergeCell ref="C92:T92"/>
    <mergeCell ref="A93:T93"/>
    <mergeCell ref="A94:B94"/>
    <mergeCell ref="C94:T94"/>
    <mergeCell ref="A95:T95"/>
    <mergeCell ref="A86:T86"/>
    <mergeCell ref="A87:T87"/>
    <mergeCell ref="A89:T89"/>
    <mergeCell ref="A90:B90"/>
    <mergeCell ref="C90:T90"/>
    <mergeCell ref="A91:T91"/>
    <mergeCell ref="O69:P69"/>
    <mergeCell ref="Q69:R69"/>
    <mergeCell ref="M75:N75"/>
    <mergeCell ref="O75:P75"/>
    <mergeCell ref="Q75:R75"/>
    <mergeCell ref="S75:T75"/>
    <mergeCell ref="S58:T58"/>
    <mergeCell ref="A68:L68"/>
    <mergeCell ref="A69:A70"/>
    <mergeCell ref="B69:B70"/>
    <mergeCell ref="C69:D69"/>
    <mergeCell ref="E69:F69"/>
    <mergeCell ref="G69:H69"/>
    <mergeCell ref="I69:J69"/>
    <mergeCell ref="K69:L69"/>
    <mergeCell ref="M69:N69"/>
    <mergeCell ref="I52:J52"/>
    <mergeCell ref="K52:L52"/>
    <mergeCell ref="M52:N52"/>
    <mergeCell ref="O52:P52"/>
    <mergeCell ref="Q52:R52"/>
    <mergeCell ref="M58:N58"/>
    <mergeCell ref="O58:P58"/>
    <mergeCell ref="Q58:R58"/>
    <mergeCell ref="C21:E21"/>
    <mergeCell ref="C22:E22"/>
    <mergeCell ref="C23:E23"/>
    <mergeCell ref="C24:E24"/>
    <mergeCell ref="A51:L51"/>
    <mergeCell ref="A52:A53"/>
    <mergeCell ref="B52:B53"/>
    <mergeCell ref="C52:D52"/>
    <mergeCell ref="E52:F52"/>
    <mergeCell ref="G52:H52"/>
    <mergeCell ref="C18:E18"/>
    <mergeCell ref="C19:E19"/>
    <mergeCell ref="C20:E20"/>
    <mergeCell ref="A8:L8"/>
    <mergeCell ref="C10:E10"/>
    <mergeCell ref="C11:E11"/>
    <mergeCell ref="C12:E12"/>
    <mergeCell ref="C13:E13"/>
    <mergeCell ref="C14:E14"/>
    <mergeCell ref="A1:B1"/>
    <mergeCell ref="C1:R1"/>
    <mergeCell ref="S1:T1"/>
    <mergeCell ref="I3:J3"/>
    <mergeCell ref="K3:L3"/>
    <mergeCell ref="O3:R3"/>
    <mergeCell ref="C15:E15"/>
    <mergeCell ref="C16:E16"/>
    <mergeCell ref="C17:E17"/>
  </mergeCells>
  <conditionalFormatting sqref="A54:A61 A66">
    <cfRule type="duplicateValues" dxfId="10" priority="14"/>
  </conditionalFormatting>
  <conditionalFormatting sqref="A62:A65">
    <cfRule type="duplicateValues" dxfId="9" priority="1"/>
  </conditionalFormatting>
  <conditionalFormatting sqref="A71:A82">
    <cfRule type="duplicateValues" dxfId="8" priority="15"/>
  </conditionalFormatting>
  <conditionalFormatting sqref="C53:R53">
    <cfRule type="cellIs" dxfId="7" priority="8" operator="equal">
      <formula>"No satisfecho"</formula>
    </cfRule>
    <cfRule type="cellIs" dxfId="6" priority="9" operator="equal">
      <formula>"Satisfecho"</formula>
    </cfRule>
  </conditionalFormatting>
  <conditionalFormatting sqref="C70:R70">
    <cfRule type="cellIs" dxfId="5" priority="4" operator="equal">
      <formula>"No satisfecho"</formula>
    </cfRule>
    <cfRule type="cellIs" dxfId="4" priority="5" operator="equal">
      <formula>"Satisfecho"</formula>
    </cfRule>
  </conditionalFormatting>
  <conditionalFormatting sqref="F11:F23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1:H23">
    <cfRule type="iconSet" priority="11">
      <iconSet iconSet="4Rating">
        <cfvo type="percent" val="0"/>
        <cfvo type="percent" val="25"/>
        <cfvo type="percent" val="50"/>
        <cfvo type="percent" val="75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59:T59">
    <cfRule type="cellIs" dxfId="3" priority="6" operator="equal">
      <formula>"No satisfecho"</formula>
    </cfRule>
    <cfRule type="cellIs" dxfId="2" priority="7" operator="equal">
      <formula>"Satisfecho"</formula>
    </cfRule>
  </conditionalFormatting>
  <conditionalFormatting sqref="M76:T76">
    <cfRule type="cellIs" dxfId="1" priority="2" operator="equal">
      <formula>"No satisfecho"</formula>
    </cfRule>
    <cfRule type="cellIs" dxfId="0" priority="3" operator="equal">
      <formula>"Satisfecho"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&amp;LHoja &amp;P de &amp;N&amp;RMarzo 2022</oddFooter>
  </headerFooter>
  <rowBreaks count="4" manualBreakCount="4">
    <brk id="49" max="19" man="1"/>
    <brk id="67" max="16383" man="1"/>
    <brk id="84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F-2 Informe</vt:lpstr>
      <vt:lpstr>'F-2 Informe'!Área_de_impresión</vt:lpstr>
      <vt:lpstr>'F-2 Informe'!Títulos_a_imprimir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SGI</dc:creator>
  <cp:lastModifiedBy>SGI</cp:lastModifiedBy>
  <dcterms:created xsi:type="dcterms:W3CDTF">2023-05-19T20:53:09Z</dcterms:created>
  <dcterms:modified xsi:type="dcterms:W3CDTF">2024-09-23T18:09:46Z</dcterms:modified>
</cp:coreProperties>
</file>