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aron\Desktop\ITSSATAGODIC24\"/>
    </mc:Choice>
  </mc:AlternateContent>
  <xr:revisionPtr revIDLastSave="0" documentId="13_ncr:1_{5AC082EB-C3AC-4B41-B188-0B6835DB883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2" l="1"/>
  <c r="L17" i="22" l="1"/>
  <c r="L16" i="22"/>
  <c r="L15" i="22"/>
  <c r="L14" i="22"/>
  <c r="I14" i="22"/>
  <c r="D15" i="25" l="1"/>
  <c r="E14" i="25"/>
  <c r="D14" i="25"/>
  <c r="L21" i="24"/>
  <c r="I21" i="24"/>
  <c r="L20" i="24"/>
  <c r="I20" i="24"/>
  <c r="I19" i="24"/>
  <c r="I18" i="24"/>
  <c r="L17" i="24"/>
  <c r="D17" i="24"/>
  <c r="L16" i="24"/>
  <c r="D16" i="24"/>
  <c r="D15" i="24" l="1"/>
  <c r="E14" i="24"/>
  <c r="D14" i="24"/>
  <c r="L17" i="23"/>
  <c r="L15" i="23"/>
  <c r="E14" i="23"/>
  <c r="Q13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D17" i="23"/>
  <c r="D16" i="23"/>
  <c r="D15" i="23"/>
  <c r="D14" i="23"/>
  <c r="B10" i="23"/>
  <c r="B37" i="23" s="1"/>
  <c r="L8" i="23"/>
  <c r="H8" i="23"/>
  <c r="E8" i="23"/>
  <c r="B10" i="22"/>
  <c r="B37" i="22" s="1"/>
  <c r="L8" i="22"/>
  <c r="H8" i="22"/>
  <c r="E8" i="22"/>
  <c r="K28" i="22"/>
  <c r="G28" i="22"/>
  <c r="F28" i="22"/>
  <c r="B38" i="10"/>
  <c r="N29" i="10"/>
  <c r="M29" i="10"/>
  <c r="K29" i="10"/>
  <c r="G29" i="10"/>
  <c r="F29" i="10"/>
  <c r="E29" i="10"/>
  <c r="I28" i="10"/>
  <c r="I27" i="10"/>
  <c r="I26" i="10"/>
  <c r="I25" i="10"/>
  <c r="I24" i="10"/>
  <c r="I23" i="10"/>
  <c r="I22" i="10"/>
  <c r="I21" i="10"/>
  <c r="L18" i="10"/>
  <c r="L17" i="10"/>
  <c r="L15" i="10"/>
  <c r="L14" i="10"/>
  <c r="L15" i="24" l="1"/>
  <c r="I15" i="24"/>
  <c r="L14" i="24"/>
  <c r="I14" i="24"/>
  <c r="L14" i="23"/>
  <c r="E28" i="25"/>
  <c r="E28" i="24"/>
  <c r="E28" i="23"/>
  <c r="E28" i="22"/>
  <c r="I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<sst xmlns="http://schemas.openxmlformats.org/spreadsheetml/2006/main" count="212" uniqueCount="48">
  <si>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</si>
  <si>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</si>
  <si>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</si>
  <si>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</si>
  <si>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</si>
  <si>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</si>
  <si>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</si>
  <si>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</si>
  <si>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</si>
  <si>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</si>
  <si>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</si>
  <si>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</si>
  <si>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</si>
  <si>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</si>
  <si>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</si>
  <si>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</si>
  <si>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</si>
  <si>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</si>
  <si>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</si>
  <si>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</si>
  <si>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</si>
  <si>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</si>
  <si>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</si>
  <si>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</si>
  <si>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</si>
  <si>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</si>
  <si>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</si>
  <si>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</si>
  <si>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</si>
  <si>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</si>
  <si>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</si>
  <si>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</si>
  <si>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</si>
  <si>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</si>
  <si>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</si>
  <si>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MCE.AARÓN SÁNCHEZ ISIDORO</t>
  </si>
  <si>
    <t>LICENCIATURA EN ADMINISTRACIÓN</t>
  </si>
  <si>
    <t>FUNCIÓN ADMINISTRATIVA II</t>
  </si>
  <si>
    <t>305B</t>
  </si>
  <si>
    <t>TALLER DE INVESTIGACIÓN II</t>
  </si>
  <si>
    <t>DIAGNÓSTICO Y EVALUACIÓN EMPRESARIAL</t>
  </si>
  <si>
    <t>705A</t>
  </si>
  <si>
    <t xml:space="preserve">  </t>
  </si>
  <si>
    <t>II</t>
  </si>
  <si>
    <t>AGO 24 - ENE 25</t>
  </si>
  <si>
    <t>MEZCLA DE MERCADOTECNIA</t>
  </si>
  <si>
    <t>505B</t>
  </si>
  <si>
    <t>305C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</si>
</sst>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opLeftCell="A11" zoomScale="96" zoomScaleNormal="96" zoomScaleSheetLayoutView="100" workbookViewId="0">
      <selection activeCell="A14" sqref="A14:E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7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9" t="s">
        <v>7</v>
      </c>
      <c r="J8" s="39"/>
      <c r="K8" s="39"/>
      <c r="L8" s="33" t="s">
        <v>44</v>
      </c>
      <c r="M8" s="33"/>
      <c r="N8" s="33"/>
    </row>
    <row r="10" spans="1:17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7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  <c r="P13" s="1">
        <v>27</v>
      </c>
      <c r="Q13" s="1">
        <f>P13/P14</f>
        <v>0.84375</v>
      </c>
    </row>
    <row r="14" spans="1:17" s="11" customFormat="1" x14ac:dyDescent="0.2">
      <c r="A14" s="11" t="s">
        <v>45</v>
      </c>
      <c r="B14" s="9" t="s">
        <v>21</v>
      </c>
      <c r="C14" s="9" t="s">
        <v>46</v>
      </c>
      <c r="D14" s="9" t="s">
        <v>31</v>
      </c>
      <c r="E14" s="9">
        <v>30</v>
      </c>
      <c r="F14" s="9">
        <v>30</v>
      </c>
      <c r="G14" s="9">
        <v>0</v>
      </c>
      <c r="H14" s="10"/>
      <c r="I14" s="9">
        <v>0</v>
      </c>
      <c r="J14" s="10"/>
      <c r="K14" s="9">
        <v>0</v>
      </c>
      <c r="L14" s="10">
        <f t="shared" ref="L14:L29" si="0">K14/E14</f>
        <v>0</v>
      </c>
      <c r="M14" s="23">
        <v>0.91</v>
      </c>
      <c r="N14" s="15">
        <v>0.5333</v>
      </c>
      <c r="P14" s="11">
        <v>32</v>
      </c>
    </row>
    <row r="15" spans="1:17" s="11" customFormat="1" x14ac:dyDescent="0.2">
      <c r="A15" s="8" t="s">
        <v>37</v>
      </c>
      <c r="B15" s="9" t="s">
        <v>21</v>
      </c>
      <c r="C15" s="9" t="s">
        <v>38</v>
      </c>
      <c r="D15" s="9" t="s">
        <v>31</v>
      </c>
      <c r="E15" s="9">
        <v>22</v>
      </c>
      <c r="F15" s="9">
        <v>22</v>
      </c>
      <c r="G15" s="9">
        <v>0</v>
      </c>
      <c r="H15" s="10"/>
      <c r="I15" s="9">
        <v>0</v>
      </c>
      <c r="J15" s="10"/>
      <c r="K15" s="9">
        <v>0</v>
      </c>
      <c r="L15" s="10">
        <f t="shared" si="0"/>
        <v>0</v>
      </c>
      <c r="M15" s="24">
        <v>0.92810000000000004</v>
      </c>
      <c r="N15" s="15">
        <v>0.5454</v>
      </c>
    </row>
    <row r="16" spans="1:17" s="11" customFormat="1" x14ac:dyDescent="0.2">
      <c r="A16" s="8" t="s">
        <v>37</v>
      </c>
      <c r="B16" s="9" t="s">
        <v>21</v>
      </c>
      <c r="C16" s="9" t="s">
        <v>47</v>
      </c>
      <c r="D16" s="9" t="s">
        <v>31</v>
      </c>
      <c r="E16" s="9">
        <v>11</v>
      </c>
      <c r="F16" s="9">
        <v>11</v>
      </c>
      <c r="G16" s="9">
        <v>0</v>
      </c>
      <c r="H16" s="10"/>
      <c r="I16" s="9">
        <v>0</v>
      </c>
      <c r="J16" s="10"/>
      <c r="K16" s="9">
        <v>0</v>
      </c>
      <c r="L16" s="10">
        <v>0</v>
      </c>
      <c r="M16" s="24">
        <v>0.88180000000000003</v>
      </c>
      <c r="N16" s="15">
        <v>0.5454</v>
      </c>
    </row>
    <row r="17" spans="1:14" s="11" customFormat="1" x14ac:dyDescent="0.2">
      <c r="A17" s="8" t="s">
        <v>39</v>
      </c>
      <c r="B17" s="9"/>
      <c r="C17" s="9" t="s">
        <v>41</v>
      </c>
      <c r="D17" s="9" t="s">
        <v>31</v>
      </c>
      <c r="E17" s="9">
        <v>27</v>
      </c>
      <c r="F17" s="9">
        <v>0</v>
      </c>
      <c r="G17" s="9">
        <v>0</v>
      </c>
      <c r="H17" s="10"/>
      <c r="I17" s="9">
        <v>0</v>
      </c>
      <c r="J17" s="10"/>
      <c r="K17" s="9">
        <v>0</v>
      </c>
      <c r="L17" s="10">
        <f t="shared" si="0"/>
        <v>0</v>
      </c>
      <c r="M17" s="24">
        <v>0</v>
      </c>
      <c r="N17" s="15">
        <v>0</v>
      </c>
    </row>
    <row r="18" spans="1:14" s="11" customFormat="1" ht="25.5" x14ac:dyDescent="0.2">
      <c r="A18" s="8" t="s">
        <v>40</v>
      </c>
      <c r="B18" s="9" t="s">
        <v>21</v>
      </c>
      <c r="C18" s="9" t="s">
        <v>41</v>
      </c>
      <c r="D18" s="9" t="s">
        <v>31</v>
      </c>
      <c r="E18" s="9">
        <v>28</v>
      </c>
      <c r="F18" s="9">
        <v>28</v>
      </c>
      <c r="G18" s="9">
        <v>0</v>
      </c>
      <c r="H18" s="10"/>
      <c r="I18" s="9">
        <v>0</v>
      </c>
      <c r="J18" s="10"/>
      <c r="K18" s="9">
        <v>0</v>
      </c>
      <c r="L18" s="10">
        <f>K18/E18</f>
        <v>0</v>
      </c>
      <c r="M18" s="24">
        <v>0.94</v>
      </c>
      <c r="N18" s="15">
        <v>0.56999999999999995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 t="s">
        <v>42</v>
      </c>
      <c r="H21" s="10"/>
      <c r="I21" s="9">
        <f t="shared" ref="I21:I29" si="1">(E21-SUM(F21:G21))-K21</f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s="11" customFormat="1" ht="16.5" customHeight="1" x14ac:dyDescent="0.2">
      <c r="A28" s="8"/>
      <c r="B28" s="9"/>
      <c r="C28" s="9"/>
      <c r="D28" s="9"/>
      <c r="E28" s="9"/>
      <c r="F28" s="9"/>
      <c r="G28" s="9"/>
      <c r="H28" s="10"/>
      <c r="I28" s="9">
        <f t="shared" si="1"/>
        <v>0</v>
      </c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118</v>
      </c>
      <c r="F29" s="17">
        <f>SUM(F14:F28)</f>
        <v>91</v>
      </c>
      <c r="G29" s="17">
        <f>SUM(G14:G28)</f>
        <v>0</v>
      </c>
      <c r="H29" s="18"/>
      <c r="I29" s="17">
        <f t="shared" si="1"/>
        <v>27</v>
      </c>
      <c r="J29" s="18"/>
      <c r="K29" s="17">
        <f>SUM(K14:K28)</f>
        <v>0</v>
      </c>
      <c r="L29" s="18">
        <f t="shared" si="0"/>
        <v>0</v>
      </c>
      <c r="M29" s="17">
        <f>AVERAGE(M14:M28)</f>
        <v>0.73197999999999996</v>
      </c>
      <c r="N29" s="19">
        <f>AVERAGE(N14:N28)</f>
        <v>0.43881999999999993</v>
      </c>
    </row>
    <row r="31" spans="1:14" ht="120" customHeight="1" x14ac:dyDescent="0.2">
      <c r="A31" s="36" t="s">
        <v>26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3" spans="1:10" x14ac:dyDescent="0.2">
      <c r="A33" s="12"/>
    </row>
    <row r="34" spans="1:10" x14ac:dyDescent="0.2">
      <c r="B34" s="30" t="s">
        <v>27</v>
      </c>
      <c r="C34" s="30"/>
      <c r="D34" s="30"/>
      <c r="G34" s="31" t="s">
        <v>28</v>
      </c>
      <c r="H34" s="31"/>
      <c r="I34" s="31"/>
      <c r="J34" s="31"/>
    </row>
    <row r="35" spans="1:10" ht="62.25" customHeight="1" x14ac:dyDescent="0.2">
      <c r="B35" s="32"/>
      <c r="C35" s="32"/>
      <c r="D35" s="32"/>
      <c r="G35" s="33"/>
      <c r="H35" s="33"/>
      <c r="I35" s="33"/>
      <c r="J35" s="33"/>
    </row>
    <row r="36" spans="1:10" hidden="1" x14ac:dyDescent="0.2">
      <c r="A36" s="26" t="e">
        <v>#REF!</v>
      </c>
      <c r="B36" s="26"/>
      <c r="C36" s="6"/>
      <c r="E36" s="26"/>
      <c r="F36" s="26"/>
      <c r="G36" s="26"/>
      <c r="H36" s="26"/>
    </row>
    <row r="37" spans="1:10" hidden="1" x14ac:dyDescent="0.2"/>
    <row r="38" spans="1:10" ht="45" customHeight="1" x14ac:dyDescent="0.2">
      <c r="B38" s="27" t="str">
        <f>B10</f>
        <v>MCE.AARÓN SÁNCHEZ ISIDORO</v>
      </c>
      <c r="C38" s="27"/>
      <c r="D38" s="27"/>
      <c r="E38" s="13"/>
      <c r="F38" s="13"/>
      <c r="G38" s="27" t="s">
        <v>33</v>
      </c>
      <c r="H38" s="27"/>
      <c r="I38" s="27"/>
      <c r="J38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4:D34"/>
    <mergeCell ref="G34:J34"/>
    <mergeCell ref="B35:D35"/>
    <mergeCell ref="G35:J35"/>
    <mergeCell ref="A36:B36"/>
    <mergeCell ref="E36:H36"/>
    <mergeCell ref="B38:D38"/>
    <mergeCell ref="G38:J3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abSelected="1" topLeftCell="A12" zoomScaleNormal="10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34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AGO 24 - ENE 25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11" t="s">
        <v>45</v>
      </c>
      <c r="B14" s="9" t="s">
        <v>43</v>
      </c>
      <c r="C14" s="9" t="s">
        <v>46</v>
      </c>
      <c r="D14" s="9" t="s">
        <v>31</v>
      </c>
      <c r="E14" s="9">
        <v>30</v>
      </c>
      <c r="F14" s="9">
        <v>29</v>
      </c>
      <c r="G14" s="9"/>
      <c r="H14" s="10"/>
      <c r="I14" s="9">
        <f t="shared" ref="I14" si="0">(E14-SUM(F14:G14))-K14</f>
        <v>1</v>
      </c>
      <c r="J14" s="10"/>
      <c r="K14" s="9">
        <v>0</v>
      </c>
      <c r="L14" s="10">
        <f t="shared" ref="L14:L16" si="1">K14/E14</f>
        <v>0</v>
      </c>
      <c r="M14" s="23">
        <v>0.86880000000000002</v>
      </c>
      <c r="N14" s="15">
        <v>0.66659999999999997</v>
      </c>
    </row>
    <row r="15" spans="1:14" s="11" customFormat="1" x14ac:dyDescent="0.2">
      <c r="A15" s="8" t="s">
        <v>37</v>
      </c>
      <c r="B15" s="9" t="s">
        <v>43</v>
      </c>
      <c r="C15" s="9" t="s">
        <v>38</v>
      </c>
      <c r="D15" s="9" t="s">
        <v>31</v>
      </c>
      <c r="E15" s="9">
        <v>22</v>
      </c>
      <c r="F15" s="9">
        <v>22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24">
        <v>0.92800000000000005</v>
      </c>
      <c r="N15" s="15">
        <v>0.59089999999999998</v>
      </c>
    </row>
    <row r="16" spans="1:14" s="11" customFormat="1" x14ac:dyDescent="0.2">
      <c r="A16" s="8" t="s">
        <v>37</v>
      </c>
      <c r="B16" s="9" t="s">
        <v>43</v>
      </c>
      <c r="C16" s="9" t="s">
        <v>47</v>
      </c>
      <c r="D16" s="9" t="s">
        <v>31</v>
      </c>
      <c r="E16" s="9">
        <v>11</v>
      </c>
      <c r="F16" s="9">
        <v>11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24">
        <v>0.875</v>
      </c>
      <c r="N16" s="15">
        <v>0.45450000000000002</v>
      </c>
    </row>
    <row r="17" spans="1:15" s="11" customFormat="1" x14ac:dyDescent="0.2">
      <c r="A17" s="8" t="s">
        <v>39</v>
      </c>
      <c r="B17" s="9" t="s">
        <v>21</v>
      </c>
      <c r="C17" s="9" t="s">
        <v>41</v>
      </c>
      <c r="D17" s="9" t="s">
        <v>31</v>
      </c>
      <c r="E17" s="9">
        <v>27</v>
      </c>
      <c r="F17" s="9">
        <v>27</v>
      </c>
      <c r="G17" s="9"/>
      <c r="H17" s="10"/>
      <c r="I17" s="9">
        <v>0</v>
      </c>
      <c r="J17" s="10"/>
      <c r="K17" s="9">
        <v>0</v>
      </c>
      <c r="L17" s="10">
        <f>K17/E17</f>
        <v>0</v>
      </c>
      <c r="M17" s="24">
        <v>0.90180000000000005</v>
      </c>
      <c r="N17" s="15">
        <v>0.33329999999999999</v>
      </c>
    </row>
    <row r="18" spans="1:15" s="11" customFormat="1" ht="25.5" x14ac:dyDescent="0.2">
      <c r="A18" s="8" t="s">
        <v>40</v>
      </c>
      <c r="B18" s="9" t="s">
        <v>43</v>
      </c>
      <c r="C18" s="9" t="s">
        <v>41</v>
      </c>
      <c r="D18" s="9" t="s">
        <v>31</v>
      </c>
      <c r="E18" s="9">
        <v>28</v>
      </c>
      <c r="F18" s="9">
        <v>28</v>
      </c>
      <c r="G18" s="9"/>
      <c r="H18" s="10"/>
      <c r="I18" s="9">
        <v>0</v>
      </c>
      <c r="J18" s="10"/>
      <c r="K18" s="9">
        <v>0</v>
      </c>
      <c r="L18" s="10">
        <f>K18/E18</f>
        <v>0</v>
      </c>
      <c r="M18" s="23">
        <v>0.90500000000000003</v>
      </c>
      <c r="N18" s="15">
        <v>0.4642</v>
      </c>
    </row>
    <row r="19" spans="1:15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5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5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5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O22" s="11" t="s">
        <v>16</v>
      </c>
    </row>
    <row r="23" spans="1:15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5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5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5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5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5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118</v>
      </c>
      <c r="F28" s="17">
        <f>SUM(F14:F27)</f>
        <v>117</v>
      </c>
      <c r="G28" s="17">
        <f>SUM(G14:G27)</f>
        <v>0</v>
      </c>
      <c r="H28" s="18"/>
      <c r="I28" s="17">
        <f t="shared" ref="I28" si="2">(E28-SUM(F28:G28))-K28</f>
        <v>1</v>
      </c>
      <c r="J28" s="18"/>
      <c r="K28" s="17">
        <f>SUM(K14:K27)</f>
        <v>0</v>
      </c>
      <c r="L28" s="18">
        <f t="shared" ref="L28" si="3">K28/E28</f>
        <v>0</v>
      </c>
      <c r="M28" s="17"/>
      <c r="N28" s="19"/>
    </row>
    <row r="30" spans="1:15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5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96" zoomScaleNormal="96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36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AGO 24 - ENE 25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/>
      <c r="B14" s="9"/>
      <c r="C14" s="9"/>
      <c r="D14" s="9" t="str">
        <f>'1'!D14</f>
        <v>DLA</v>
      </c>
      <c r="E14" s="9">
        <f>'1'!E14</f>
        <v>30</v>
      </c>
      <c r="F14" s="9"/>
      <c r="G14" s="9"/>
      <c r="H14" s="10"/>
      <c r="I14" s="9"/>
      <c r="J14" s="10"/>
      <c r="K14" s="9">
        <v>0</v>
      </c>
      <c r="L14" s="10">
        <f t="shared" ref="L14:L17" si="0">K14/E14</f>
        <v>0</v>
      </c>
      <c r="M14" s="23">
        <v>0.92</v>
      </c>
      <c r="N14" s="15">
        <v>0.68</v>
      </c>
    </row>
    <row r="15" spans="1:14" s="11" customFormat="1" x14ac:dyDescent="0.2">
      <c r="A15" s="21"/>
      <c r="B15" s="9"/>
      <c r="C15" s="9"/>
      <c r="D15" s="9" t="str">
        <f>'1'!D15</f>
        <v>DLA</v>
      </c>
      <c r="E15" s="9">
        <v>29</v>
      </c>
      <c r="F15" s="9"/>
      <c r="G15" s="9"/>
      <c r="H15" s="10"/>
      <c r="I15" s="9"/>
      <c r="J15" s="10"/>
      <c r="K15" s="9">
        <v>0</v>
      </c>
      <c r="L15" s="10">
        <f t="shared" si="0"/>
        <v>0</v>
      </c>
      <c r="M15" s="24">
        <v>0.79690000000000005</v>
      </c>
      <c r="N15" s="22">
        <v>0.9</v>
      </c>
    </row>
    <row r="16" spans="1:14" s="11" customFormat="1" x14ac:dyDescent="0.2">
      <c r="A16" s="21"/>
      <c r="B16" s="9"/>
      <c r="C16" s="9"/>
      <c r="D16" s="9" t="str">
        <f>'1'!D17</f>
        <v>DLA</v>
      </c>
      <c r="E16" s="9">
        <v>20</v>
      </c>
      <c r="F16" s="9"/>
      <c r="G16" s="9"/>
      <c r="H16" s="10"/>
      <c r="I16" s="9"/>
      <c r="J16" s="10"/>
      <c r="K16" s="9">
        <v>0</v>
      </c>
      <c r="L16" s="10">
        <v>0</v>
      </c>
      <c r="M16" s="24">
        <v>0.88700000000000001</v>
      </c>
      <c r="N16" s="15">
        <v>0.6</v>
      </c>
    </row>
    <row r="17" spans="1:14" s="11" customFormat="1" x14ac:dyDescent="0.2">
      <c r="A17" s="21"/>
      <c r="B17" s="9"/>
      <c r="C17" s="9"/>
      <c r="D17" s="9" t="str">
        <f>'1'!D18</f>
        <v>DLA</v>
      </c>
      <c r="E17" s="9">
        <v>19</v>
      </c>
      <c r="F17" s="9"/>
      <c r="G17" s="9"/>
      <c r="H17" s="10"/>
      <c r="I17" s="9"/>
      <c r="J17" s="10"/>
      <c r="K17" s="9">
        <v>0</v>
      </c>
      <c r="L17" s="10">
        <f t="shared" si="0"/>
        <v>0</v>
      </c>
      <c r="M17" s="24">
        <v>0.88800000000000001</v>
      </c>
      <c r="N17" s="15">
        <v>0.89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1">(E28-SUM(F28:G28))-K28</f>
        <v>98</v>
      </c>
      <c r="J28" s="18">
        <f t="shared" ref="J28" si="2">I28/E28</f>
        <v>1</v>
      </c>
      <c r="K28" s="17">
        <f>SUM(K14:K27)</f>
        <v>0</v>
      </c>
      <c r="L28" s="18">
        <f t="shared" ref="L28" si="3">K28/E28</f>
        <v>0</v>
      </c>
      <c r="M28" s="17">
        <f>AVERAGE(M14:M27)</f>
        <v>0.87297500000000006</v>
      </c>
      <c r="N28" s="19">
        <f>AVERAGE(N14:N27)</f>
        <v>0.76750000000000007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A21" sqref="A21:C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34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AGO 24 - ENE 25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/>
      <c r="B14" s="9"/>
      <c r="C14" s="9"/>
      <c r="D14" s="9" t="str">
        <f>'1'!D14</f>
        <v>DLA</v>
      </c>
      <c r="E14" s="9">
        <f>'1'!E14</f>
        <v>30</v>
      </c>
      <c r="F14" s="9">
        <v>19</v>
      </c>
      <c r="G14" s="9">
        <v>0</v>
      </c>
      <c r="H14" s="10"/>
      <c r="I14" s="9">
        <f t="shared" ref="I14:I15" si="0">(E14-SUM(F14:G14))-K14</f>
        <v>11</v>
      </c>
      <c r="J14" s="10"/>
      <c r="K14" s="9">
        <v>0</v>
      </c>
      <c r="L14" s="10">
        <f t="shared" ref="L14:L17" si="1">K14/E14</f>
        <v>0</v>
      </c>
      <c r="M14" s="24">
        <v>0.89200000000000002</v>
      </c>
      <c r="N14" s="15">
        <v>0.57889999999999997</v>
      </c>
    </row>
    <row r="15" spans="1:14" s="11" customFormat="1" x14ac:dyDescent="0.2">
      <c r="A15" s="8"/>
      <c r="B15" s="9"/>
      <c r="C15" s="9"/>
      <c r="D15" s="9" t="str">
        <f>'1'!D15</f>
        <v>DLA</v>
      </c>
      <c r="E15" s="9">
        <v>19</v>
      </c>
      <c r="F15" s="9">
        <v>19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0.93700000000000006</v>
      </c>
      <c r="N15" s="15">
        <v>0.57889999999999997</v>
      </c>
    </row>
    <row r="16" spans="1:14" s="11" customFormat="1" x14ac:dyDescent="0.2">
      <c r="A16" s="21"/>
      <c r="B16" s="9"/>
      <c r="C16" s="9"/>
      <c r="D16" s="9" t="str">
        <f>'1'!D17</f>
        <v>DLA</v>
      </c>
      <c r="E16" s="9">
        <v>29</v>
      </c>
      <c r="F16" s="9">
        <v>23</v>
      </c>
      <c r="G16" s="9">
        <v>0</v>
      </c>
      <c r="H16" s="10"/>
      <c r="I16" s="9">
        <v>6</v>
      </c>
      <c r="J16" s="10"/>
      <c r="K16" s="9">
        <v>0</v>
      </c>
      <c r="L16" s="10">
        <f t="shared" si="1"/>
        <v>0</v>
      </c>
      <c r="M16" s="24">
        <v>0.72899999999999998</v>
      </c>
      <c r="N16" s="15">
        <v>0.79310000000000003</v>
      </c>
    </row>
    <row r="17" spans="1:14" s="11" customFormat="1" x14ac:dyDescent="0.2">
      <c r="A17" s="21"/>
      <c r="B17" s="9"/>
      <c r="C17" s="9"/>
      <c r="D17" s="9" t="str">
        <f>'1'!D18</f>
        <v>DLA</v>
      </c>
      <c r="E17" s="9">
        <v>29</v>
      </c>
      <c r="F17" s="9">
        <v>23</v>
      </c>
      <c r="G17" s="9">
        <v>0</v>
      </c>
      <c r="H17" s="10"/>
      <c r="I17" s="9">
        <v>6</v>
      </c>
      <c r="J17" s="10"/>
      <c r="K17" s="9">
        <v>0</v>
      </c>
      <c r="L17" s="10">
        <f t="shared" si="1"/>
        <v>0</v>
      </c>
      <c r="M17" s="9">
        <v>73.400000000000006</v>
      </c>
      <c r="N17" s="15">
        <v>0.79</v>
      </c>
    </row>
    <row r="18" spans="1:14" s="11" customFormat="1" x14ac:dyDescent="0.2">
      <c r="A18" s="21"/>
      <c r="B18" s="9"/>
      <c r="C18" s="9"/>
      <c r="D18" s="9" t="s">
        <v>31</v>
      </c>
      <c r="E18" s="9">
        <v>20</v>
      </c>
      <c r="F18" s="9">
        <v>19</v>
      </c>
      <c r="G18" s="9">
        <v>0</v>
      </c>
      <c r="H18" s="10"/>
      <c r="I18" s="9">
        <f t="shared" ref="I18:I21" si="2">(E18-SUM(F18:G18))-K18</f>
        <v>1</v>
      </c>
      <c r="J18" s="10"/>
      <c r="K18" s="9">
        <v>0</v>
      </c>
      <c r="L18" s="10">
        <v>0</v>
      </c>
      <c r="M18" s="24">
        <v>0.83299999999999996</v>
      </c>
      <c r="N18" s="15">
        <v>0.75</v>
      </c>
    </row>
    <row r="19" spans="1:14" s="11" customFormat="1" x14ac:dyDescent="0.2">
      <c r="A19" s="21"/>
      <c r="B19" s="9"/>
      <c r="C19" s="9"/>
      <c r="D19" s="9" t="s">
        <v>31</v>
      </c>
      <c r="E19" s="9">
        <v>20</v>
      </c>
      <c r="F19" s="9">
        <v>19</v>
      </c>
      <c r="G19" s="9">
        <v>0</v>
      </c>
      <c r="H19" s="10"/>
      <c r="I19" s="9">
        <f t="shared" si="2"/>
        <v>1</v>
      </c>
      <c r="J19" s="10"/>
      <c r="K19" s="9">
        <v>0</v>
      </c>
      <c r="L19" s="10">
        <v>0</v>
      </c>
      <c r="M19" s="24">
        <v>0.871</v>
      </c>
      <c r="N19" s="15">
        <v>0.85</v>
      </c>
    </row>
    <row r="20" spans="1:14" s="11" customFormat="1" x14ac:dyDescent="0.2">
      <c r="A20" s="21"/>
      <c r="B20" s="9"/>
      <c r="C20" s="9"/>
      <c r="D20" s="9" t="s">
        <v>31</v>
      </c>
      <c r="E20" s="9">
        <v>19</v>
      </c>
      <c r="F20" s="9">
        <v>18</v>
      </c>
      <c r="G20" s="9">
        <v>0</v>
      </c>
      <c r="H20" s="10"/>
      <c r="I20" s="9">
        <f t="shared" si="2"/>
        <v>1</v>
      </c>
      <c r="J20" s="10"/>
      <c r="K20" s="9">
        <v>0</v>
      </c>
      <c r="L20" s="10">
        <f t="shared" ref="L20:L21" si="3">K20/E20</f>
        <v>0</v>
      </c>
      <c r="M20" s="24">
        <v>0.87319999999999998</v>
      </c>
      <c r="N20" s="15">
        <v>0.89470000000000005</v>
      </c>
    </row>
    <row r="21" spans="1:14" s="11" customFormat="1" x14ac:dyDescent="0.2">
      <c r="A21" s="21"/>
      <c r="B21" s="9"/>
      <c r="C21" s="9"/>
      <c r="D21" s="9" t="s">
        <v>31</v>
      </c>
      <c r="E21" s="9">
        <v>19</v>
      </c>
      <c r="F21" s="9">
        <v>18</v>
      </c>
      <c r="G21" s="9">
        <v>0</v>
      </c>
      <c r="H21" s="10"/>
      <c r="I21" s="9">
        <f t="shared" si="2"/>
        <v>1</v>
      </c>
      <c r="J21" s="10"/>
      <c r="K21" s="9">
        <v>0</v>
      </c>
      <c r="L21" s="10">
        <f t="shared" si="3"/>
        <v>0</v>
      </c>
      <c r="M21" s="24">
        <v>0.86899999999999999</v>
      </c>
      <c r="N21" s="15">
        <v>0.84209999999999996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185</v>
      </c>
      <c r="F28" s="17">
        <f>SUM(F14:F27)</f>
        <v>158</v>
      </c>
      <c r="G28" s="17">
        <f>SUM(G14:G27)</f>
        <v>0</v>
      </c>
      <c r="H28" s="18">
        <f>SUM(F28:G28)/E28</f>
        <v>0.8540540540540541</v>
      </c>
      <c r="I28" s="17">
        <f t="shared" ref="I28" si="4">(E28-SUM(F28:G28))-K28</f>
        <v>27</v>
      </c>
      <c r="J28" s="18">
        <f t="shared" ref="J28" si="5">I28/E28</f>
        <v>0.14594594594594595</v>
      </c>
      <c r="K28" s="17">
        <f>SUM(K14:K27)</f>
        <v>0</v>
      </c>
      <c r="L28" s="18">
        <f t="shared" ref="L28" si="6">K28/E28</f>
        <v>0</v>
      </c>
      <c r="M28" s="17">
        <f>AVERAGE(M14:M27)</f>
        <v>9.9255250000000004</v>
      </c>
      <c r="N28" s="19">
        <f>AVERAGE(N14:N27)</f>
        <v>0.75971250000000001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="95" zoomScaleNormal="95" zoomScaleSheetLayoutView="100" workbookViewId="0">
      <selection activeCell="D23" sqref="D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5" t="s">
        <v>36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9" t="s">
        <v>7</v>
      </c>
      <c r="J8" s="39"/>
      <c r="K8" s="39"/>
      <c r="L8" s="33" t="str">
        <f>'1'!L8</f>
        <v>AGO 24 - ENE 25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/>
      <c r="B14" s="9"/>
      <c r="C14" s="9"/>
      <c r="D14" s="9" t="str">
        <f>'1'!D14</f>
        <v>DLA</v>
      </c>
      <c r="E14" s="9">
        <f>'1'!E14</f>
        <v>30</v>
      </c>
      <c r="F14" s="9">
        <v>17</v>
      </c>
      <c r="G14" s="9">
        <v>2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25">
        <v>91</v>
      </c>
      <c r="N14" s="15">
        <v>0.73680000000000001</v>
      </c>
    </row>
    <row r="15" spans="1:14" s="11" customFormat="1" x14ac:dyDescent="0.2">
      <c r="A15" s="21"/>
      <c r="B15" s="9"/>
      <c r="C15" s="9"/>
      <c r="D15" s="9" t="str">
        <f>'1'!D15</f>
        <v>DLA</v>
      </c>
      <c r="E15" s="9">
        <v>29</v>
      </c>
      <c r="F15" s="9">
        <v>23</v>
      </c>
      <c r="G15" s="9">
        <v>1</v>
      </c>
      <c r="H15" s="10">
        <v>0.83</v>
      </c>
      <c r="I15" s="9">
        <v>5</v>
      </c>
      <c r="J15" s="10">
        <v>0.17</v>
      </c>
      <c r="K15" s="9">
        <v>0</v>
      </c>
      <c r="L15" s="10">
        <v>0</v>
      </c>
      <c r="M15" s="9">
        <v>81</v>
      </c>
      <c r="N15" s="15">
        <v>0.82750000000000001</v>
      </c>
    </row>
    <row r="16" spans="1:14" s="11" customFormat="1" x14ac:dyDescent="0.2">
      <c r="A16" s="21"/>
      <c r="B16" s="9"/>
      <c r="C16" s="9"/>
      <c r="D16" s="9" t="s">
        <v>31</v>
      </c>
      <c r="E16" s="9">
        <v>20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1"/>
      <c r="B17" s="9"/>
      <c r="C17" s="9"/>
      <c r="D17" s="9" t="s">
        <v>31</v>
      </c>
      <c r="E17" s="9">
        <v>19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40</v>
      </c>
      <c r="G28" s="17">
        <f>SUM(G14:G27)</f>
        <v>3</v>
      </c>
      <c r="H28" s="18">
        <f>SUM(F28:G28)/E28</f>
        <v>0.43877551020408162</v>
      </c>
      <c r="I28" s="17">
        <f t="shared" ref="I28" si="0">(E28-SUM(F28:G28))-K28</f>
        <v>55</v>
      </c>
      <c r="J28" s="18">
        <f t="shared" ref="J28" si="1">I28/E28</f>
        <v>0.56122448979591832</v>
      </c>
      <c r="K28" s="17">
        <f>SUM(K14:K27)</f>
        <v>0</v>
      </c>
      <c r="L28" s="18">
        <f t="shared" ref="L28" si="2">K28/E28</f>
        <v>0</v>
      </c>
      <c r="M28" s="17">
        <f>AVERAGE(M14:M27)</f>
        <v>86</v>
      </c>
      <c r="N28" s="19">
        <f>AVERAGE(N14:N27)</f>
        <v>0.78215000000000001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Aarón Sánchez Isidoro</cp:lastModifiedBy>
  <cp:revision/>
  <dcterms:created xsi:type="dcterms:W3CDTF">2021-11-22T14:45:25Z</dcterms:created>
  <dcterms:modified xsi:type="dcterms:W3CDTF">2024-11-23T18:00:03Z</dcterms:modified>
  <cp:category/>
  <cp:contentStatus/>
</cp:coreProperties>
</file>