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"/>
    </mc:Choice>
  </mc:AlternateContent>
  <xr:revisionPtr revIDLastSave="0" documentId="13_ncr:1_{85B0A865-3DCE-49C0-95F6-087D687FD28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7" i="22" l="1"/>
  <c r="L16" i="22"/>
  <c r="L15" i="22"/>
  <c r="L14" i="22"/>
  <c r="I14" i="22"/>
  <c r="L20" i="24" l="1"/>
  <c r="I20" i="24"/>
  <c r="I19" i="24"/>
  <c r="I18" i="24"/>
  <c r="L17" i="24"/>
  <c r="L16" i="24"/>
  <c r="L17" i="23" l="1"/>
  <c r="L15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8" i="10"/>
  <c r="L17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<sst xmlns="http://schemas.openxmlformats.org/spreadsheetml/2006/main" count="279" uniqueCount="54">
  <si>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</si>
  <si>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</si>
  <si>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</si>
  <si>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</si>
  <si>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</si>
  <si>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</si>
  <si>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</si>
  <si>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</si>
  <si>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</si>
  <si>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</si>
  <si>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</si>
  <si>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</si>
  <si>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</si>
  <si>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</si>
  <si>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</si>
  <si>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</si>
  <si>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</si>
  <si>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</si>
  <si>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</si>
  <si>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</si>
  <si>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</si>
  <si>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</si>
  <si>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</si>
  <si>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</si>
  <si>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</si>
  <si>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</si>
  <si>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</si>
  <si>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</si>
  <si>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</si>
  <si>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</si>
  <si>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</si>
  <si>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</si>
  <si>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</si>
  <si>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</si>
  <si>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</si>
  <si>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</si>
  <si>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>FUNCIÓN ADMINISTRATIVA II</t>
  </si>
  <si>
    <t>305B</t>
  </si>
  <si>
    <t>TALLER DE INVESTIGACIÓN II</t>
  </si>
  <si>
    <t>DIAGNÓSTICO Y EVALUACIÓN EMPRESARIAL</t>
  </si>
  <si>
    <t>705A</t>
  </si>
  <si>
    <t xml:space="preserve">  </t>
  </si>
  <si>
    <t>II</t>
  </si>
  <si>
    <t>AGO 24 - ENE 25</t>
  </si>
  <si>
    <t>MEZCLA DE MERCADOTECNIA</t>
  </si>
  <si>
    <t>505B</t>
  </si>
  <si>
    <t>305C</t>
  </si>
  <si>
    <t>III</t>
  </si>
  <si>
    <t>LIC.RENATA RAMOS MORENO</t>
  </si>
  <si>
    <t>IV</t>
  </si>
  <si>
    <t>V</t>
  </si>
  <si>
    <t>TODAS</t>
  </si>
  <si>
    <t>66-66%</t>
  </si>
  <si>
    <t>63-63%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</si>
</sst>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76670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zoomScale="96" zoomScaleNormal="96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8" t="s">
        <v>43</v>
      </c>
      <c r="M8" s="38"/>
      <c r="N8" s="38"/>
    </row>
    <row r="10" spans="1:17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11" t="s">
        <v>44</v>
      </c>
      <c r="B14" s="9" t="s">
        <v>21</v>
      </c>
      <c r="C14" s="9" t="s">
        <v>45</v>
      </c>
      <c r="D14" s="9" t="s">
        <v>31</v>
      </c>
      <c r="E14" s="9">
        <v>30</v>
      </c>
      <c r="F14" s="9">
        <v>30</v>
      </c>
      <c r="G14" s="9">
        <v>0</v>
      </c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23">
        <v>0.91</v>
      </c>
      <c r="N14" s="15">
        <v>0.5333</v>
      </c>
      <c r="P14" s="11">
        <v>32</v>
      </c>
    </row>
    <row r="15" spans="1:17" s="11" customFormat="1" x14ac:dyDescent="0.2">
      <c r="A15" s="8" t="s">
        <v>36</v>
      </c>
      <c r="B15" s="9" t="s">
        <v>21</v>
      </c>
      <c r="C15" s="9" t="s">
        <v>37</v>
      </c>
      <c r="D15" s="9" t="s">
        <v>31</v>
      </c>
      <c r="E15" s="9">
        <v>22</v>
      </c>
      <c r="F15" s="9">
        <v>22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0.92810000000000004</v>
      </c>
      <c r="N15" s="15">
        <v>0.5454</v>
      </c>
    </row>
    <row r="16" spans="1:17" s="11" customFormat="1" x14ac:dyDescent="0.2">
      <c r="A16" s="8" t="s">
        <v>36</v>
      </c>
      <c r="B16" s="9" t="s">
        <v>21</v>
      </c>
      <c r="C16" s="9" t="s">
        <v>46</v>
      </c>
      <c r="D16" s="9" t="s">
        <v>31</v>
      </c>
      <c r="E16" s="9">
        <v>11</v>
      </c>
      <c r="F16" s="9">
        <v>11</v>
      </c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4">
        <v>0.88180000000000003</v>
      </c>
      <c r="N16" s="15">
        <v>0.5454</v>
      </c>
    </row>
    <row r="17" spans="1:14" s="11" customFormat="1" x14ac:dyDescent="0.2">
      <c r="A17" s="8" t="s">
        <v>38</v>
      </c>
      <c r="B17" s="9"/>
      <c r="C17" s="9" t="s">
        <v>40</v>
      </c>
      <c r="D17" s="9" t="s">
        <v>31</v>
      </c>
      <c r="E17" s="9">
        <v>27</v>
      </c>
      <c r="F17" s="9">
        <v>0</v>
      </c>
      <c r="G17" s="9">
        <v>0</v>
      </c>
      <c r="H17" s="10"/>
      <c r="I17" s="9">
        <v>0</v>
      </c>
      <c r="J17" s="10"/>
      <c r="K17" s="9">
        <v>0</v>
      </c>
      <c r="L17" s="10">
        <f t="shared" si="0"/>
        <v>0</v>
      </c>
      <c r="M17" s="24">
        <v>0</v>
      </c>
      <c r="N17" s="15">
        <v>0</v>
      </c>
    </row>
    <row r="18" spans="1:14" s="11" customFormat="1" ht="25.5" x14ac:dyDescent="0.2">
      <c r="A18" s="8" t="s">
        <v>39</v>
      </c>
      <c r="B18" s="9" t="s">
        <v>21</v>
      </c>
      <c r="C18" s="9" t="s">
        <v>40</v>
      </c>
      <c r="D18" s="9" t="s">
        <v>31</v>
      </c>
      <c r="E18" s="9">
        <v>28</v>
      </c>
      <c r="F18" s="9">
        <v>28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41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91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0.73197999999999996</v>
      </c>
      <c r="N29" s="19">
        <f>AVERAGE(N14:N28)</f>
        <v>0.43881999999999993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6" t="s">
        <v>28</v>
      </c>
      <c r="H34" s="26"/>
      <c r="I34" s="26"/>
      <c r="J34" s="26"/>
    </row>
    <row r="35" spans="1:10" ht="62.25" customHeight="1" x14ac:dyDescent="0.2">
      <c r="B35" s="42"/>
      <c r="C35" s="42"/>
      <c r="D35" s="42"/>
      <c r="G35" s="38"/>
      <c r="H35" s="38"/>
      <c r="I35" s="38"/>
      <c r="J35" s="38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4" t="str">
        <f>B10</f>
        <v>MCE.AARÓN SÁNCHEZ ISIDORO</v>
      </c>
      <c r="C38" s="44"/>
      <c r="D38" s="44"/>
      <c r="E38" s="13"/>
      <c r="F38" s="13"/>
      <c r="G38" s="44" t="s">
        <v>48</v>
      </c>
      <c r="H38" s="44"/>
      <c r="I38" s="44"/>
      <c r="J38" s="44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30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44</v>
      </c>
      <c r="B14" s="9" t="s">
        <v>42</v>
      </c>
      <c r="C14" s="9" t="s">
        <v>45</v>
      </c>
      <c r="D14" s="9" t="s">
        <v>31</v>
      </c>
      <c r="E14" s="9">
        <v>30</v>
      </c>
      <c r="F14" s="9">
        <v>29</v>
      </c>
      <c r="G14" s="9"/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0.86880000000000002</v>
      </c>
      <c r="N14" s="15">
        <v>0.66659999999999997</v>
      </c>
    </row>
    <row r="15" spans="1:14" s="11" customFormat="1" x14ac:dyDescent="0.2">
      <c r="A15" s="8" t="s">
        <v>36</v>
      </c>
      <c r="B15" s="9" t="s">
        <v>42</v>
      </c>
      <c r="C15" s="9" t="s">
        <v>37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24">
        <v>0.92800000000000005</v>
      </c>
      <c r="N15" s="15">
        <v>0.59089999999999998</v>
      </c>
    </row>
    <row r="16" spans="1:14" s="11" customFormat="1" x14ac:dyDescent="0.2">
      <c r="A16" s="8" t="s">
        <v>36</v>
      </c>
      <c r="B16" s="9" t="s">
        <v>42</v>
      </c>
      <c r="C16" s="9" t="s">
        <v>46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0.875</v>
      </c>
      <c r="N16" s="15">
        <v>0.45450000000000002</v>
      </c>
    </row>
    <row r="17" spans="1:15" s="11" customFormat="1" x14ac:dyDescent="0.2">
      <c r="A17" s="8" t="s">
        <v>38</v>
      </c>
      <c r="B17" s="9" t="s">
        <v>21</v>
      </c>
      <c r="C17" s="9" t="s">
        <v>40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24">
        <v>0.90180000000000005</v>
      </c>
      <c r="N17" s="15">
        <v>0.33329999999999999</v>
      </c>
    </row>
    <row r="18" spans="1:15" s="11" customFormat="1" ht="25.5" x14ac:dyDescent="0.2">
      <c r="A18" s="8" t="s">
        <v>39</v>
      </c>
      <c r="B18" s="9" t="s">
        <v>42</v>
      </c>
      <c r="C18" s="9" t="s">
        <v>40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>K18/E18</f>
        <v>0</v>
      </c>
      <c r="M18" s="23">
        <v>0.90500000000000003</v>
      </c>
      <c r="N18" s="15">
        <v>0.4642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/>
      <c r="I28" s="17">
        <f t="shared" ref="I28" si="2">(E28-SUM(F28:G28))-K28</f>
        <v>1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5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6" zoomScaleNormal="96" zoomScaleSheetLayoutView="100" workbookViewId="0">
      <selection activeCell="A18" sqref="A18: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44</v>
      </c>
      <c r="B14" s="9" t="s">
        <v>47</v>
      </c>
      <c r="C14" s="9" t="s">
        <v>45</v>
      </c>
      <c r="D14" s="9" t="s">
        <v>31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23">
        <v>0.86799999999999999</v>
      </c>
      <c r="N14" s="15">
        <v>0.66659999999999997</v>
      </c>
    </row>
    <row r="15" spans="1:14" s="11" customFormat="1" x14ac:dyDescent="0.2">
      <c r="A15" s="8" t="s">
        <v>36</v>
      </c>
      <c r="B15" s="9" t="s">
        <v>47</v>
      </c>
      <c r="C15" s="9" t="s">
        <v>37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0.92100000000000004</v>
      </c>
      <c r="N15" s="22">
        <v>0.5454</v>
      </c>
    </row>
    <row r="16" spans="1:14" s="11" customFormat="1" x14ac:dyDescent="0.2">
      <c r="A16" s="8" t="s">
        <v>36</v>
      </c>
      <c r="B16" s="9" t="s">
        <v>47</v>
      </c>
      <c r="C16" s="9" t="s">
        <v>46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24">
        <v>0.88500000000000001</v>
      </c>
      <c r="N16" s="15">
        <v>0.66659999999999997</v>
      </c>
    </row>
    <row r="17" spans="1:14" s="11" customFormat="1" x14ac:dyDescent="0.2">
      <c r="A17" s="8" t="s">
        <v>38</v>
      </c>
      <c r="B17" s="9" t="s">
        <v>42</v>
      </c>
      <c r="C17" s="9" t="s">
        <v>40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0.90200000000000002</v>
      </c>
      <c r="N17" s="15">
        <v>0.33329999999999999</v>
      </c>
    </row>
    <row r="18" spans="1:14" s="11" customFormat="1" ht="25.5" x14ac:dyDescent="0.2">
      <c r="A18" s="8" t="s">
        <v>39</v>
      </c>
      <c r="B18" s="9" t="s">
        <v>47</v>
      </c>
      <c r="C18" s="9" t="s">
        <v>40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v>0</v>
      </c>
      <c r="M18" s="23">
        <v>0.92400000000000004</v>
      </c>
      <c r="N18" s="15">
        <v>0.42849999999999999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>
        <f>SUM(F28:G28)/E28</f>
        <v>0.99152542372881358</v>
      </c>
      <c r="I28" s="17">
        <f t="shared" ref="I28" si="1">(E28-SUM(F28:G28))-K28</f>
        <v>1</v>
      </c>
      <c r="J28" s="18">
        <f t="shared" ref="J28" si="2">I28/E28</f>
        <v>8.4745762711864406E-3</v>
      </c>
      <c r="K28" s="17">
        <f>SUM(K14:K27)</f>
        <v>0</v>
      </c>
      <c r="L28" s="18">
        <f t="shared" ref="L28" si="3">K28/E28</f>
        <v>0</v>
      </c>
      <c r="M28" s="17">
        <f>AVERAGE(M14:M27)</f>
        <v>0.90000000000000013</v>
      </c>
      <c r="N28" s="19">
        <f>AVERAGE(N14:N27)</f>
        <v>0.52807999999999999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25" t="s">
        <v>44</v>
      </c>
      <c r="B14" s="9" t="s">
        <v>49</v>
      </c>
      <c r="C14" s="9" t="s">
        <v>45</v>
      </c>
      <c r="D14" s="9" t="s">
        <v>31</v>
      </c>
      <c r="E14" s="9">
        <v>30</v>
      </c>
      <c r="F14" s="9">
        <v>29</v>
      </c>
      <c r="G14" s="9">
        <v>0</v>
      </c>
      <c r="H14" s="10"/>
      <c r="I14" s="9">
        <f t="shared" ref="I14:I15" si="0">(E14-SUM(F14:G14))-K14</f>
        <v>1</v>
      </c>
      <c r="J14" s="10"/>
      <c r="K14" s="9">
        <v>0</v>
      </c>
      <c r="L14" s="10">
        <f t="shared" ref="L14:L17" si="1">K14/E14</f>
        <v>0</v>
      </c>
      <c r="M14" s="24">
        <v>0.86799999999999999</v>
      </c>
      <c r="N14" s="15">
        <v>0.66659999999999997</v>
      </c>
    </row>
    <row r="15" spans="1:14" s="11" customFormat="1" x14ac:dyDescent="0.2">
      <c r="A15" s="11" t="s">
        <v>44</v>
      </c>
      <c r="B15" s="9" t="s">
        <v>50</v>
      </c>
      <c r="C15" s="9" t="s">
        <v>45</v>
      </c>
      <c r="D15" s="9" t="s">
        <v>31</v>
      </c>
      <c r="E15" s="9">
        <v>30</v>
      </c>
      <c r="F15" s="9">
        <v>29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0.86799999999999999</v>
      </c>
      <c r="N15" s="15">
        <v>0.67</v>
      </c>
    </row>
    <row r="16" spans="1:14" s="11" customFormat="1" x14ac:dyDescent="0.2">
      <c r="A16" s="8" t="s">
        <v>36</v>
      </c>
      <c r="B16" s="9" t="s">
        <v>49</v>
      </c>
      <c r="C16" s="9" t="s">
        <v>37</v>
      </c>
      <c r="D16" s="9" t="s">
        <v>31</v>
      </c>
      <c r="E16" s="9">
        <v>22</v>
      </c>
      <c r="F16" s="9"/>
      <c r="G16" s="9"/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0.93179999999999996</v>
      </c>
      <c r="N16" s="15">
        <v>0.81810000000000005</v>
      </c>
    </row>
    <row r="17" spans="1:14" s="11" customFormat="1" x14ac:dyDescent="0.2">
      <c r="A17" s="8" t="s">
        <v>36</v>
      </c>
      <c r="B17" s="9" t="s">
        <v>49</v>
      </c>
      <c r="C17" s="9" t="s">
        <v>46</v>
      </c>
      <c r="D17" s="9" t="s">
        <v>31</v>
      </c>
      <c r="E17" s="9">
        <v>11</v>
      </c>
      <c r="F17" s="9"/>
      <c r="G17" s="9"/>
      <c r="H17" s="10"/>
      <c r="I17" s="9">
        <v>6</v>
      </c>
      <c r="J17" s="10"/>
      <c r="K17" s="9">
        <v>0</v>
      </c>
      <c r="L17" s="10">
        <f t="shared" si="1"/>
        <v>0</v>
      </c>
      <c r="M17" s="23">
        <v>0.9</v>
      </c>
      <c r="N17" s="15">
        <v>0.72719999999999996</v>
      </c>
    </row>
    <row r="18" spans="1:14" s="11" customFormat="1" x14ac:dyDescent="0.2">
      <c r="A18" s="8" t="s">
        <v>38</v>
      </c>
      <c r="B18" s="9" t="s">
        <v>47</v>
      </c>
      <c r="C18" s="9" t="s">
        <v>40</v>
      </c>
      <c r="D18" s="9" t="s">
        <v>31</v>
      </c>
      <c r="E18" s="9">
        <v>27</v>
      </c>
      <c r="F18" s="9"/>
      <c r="G18" s="9"/>
      <c r="H18" s="10"/>
      <c r="I18" s="9">
        <f t="shared" ref="I18:I20" si="2">(E18-SUM(F18:G18))-K18</f>
        <v>27</v>
      </c>
      <c r="J18" s="10"/>
      <c r="K18" s="9">
        <v>0</v>
      </c>
      <c r="L18" s="10">
        <v>0</v>
      </c>
      <c r="M18" s="24">
        <v>0.9</v>
      </c>
      <c r="N18" s="15">
        <v>0.81479999999999997</v>
      </c>
    </row>
    <row r="19" spans="1:14" s="11" customFormat="1" ht="25.5" x14ac:dyDescent="0.2">
      <c r="A19" s="8" t="s">
        <v>39</v>
      </c>
      <c r="B19" s="9" t="s">
        <v>49</v>
      </c>
      <c r="C19" s="9" t="s">
        <v>40</v>
      </c>
      <c r="D19" s="9" t="s">
        <v>31</v>
      </c>
      <c r="E19" s="9">
        <v>28</v>
      </c>
      <c r="F19" s="9">
        <v>28</v>
      </c>
      <c r="G19" s="9"/>
      <c r="H19" s="10"/>
      <c r="I19" s="9">
        <f t="shared" si="2"/>
        <v>0</v>
      </c>
      <c r="J19" s="10"/>
      <c r="K19" s="9">
        <v>0</v>
      </c>
      <c r="L19" s="10">
        <v>0</v>
      </c>
      <c r="M19" s="24">
        <v>0.91069999999999995</v>
      </c>
      <c r="N19" s="15">
        <v>0.42849999999999999</v>
      </c>
    </row>
    <row r="20" spans="1:14" s="11" customFormat="1" ht="25.5" x14ac:dyDescent="0.2">
      <c r="A20" s="8" t="s">
        <v>39</v>
      </c>
      <c r="B20" s="9" t="s">
        <v>50</v>
      </c>
      <c r="C20" s="9" t="s">
        <v>40</v>
      </c>
      <c r="D20" s="9" t="s">
        <v>31</v>
      </c>
      <c r="E20" s="9">
        <v>28</v>
      </c>
      <c r="F20" s="9">
        <v>28</v>
      </c>
      <c r="G20" s="9"/>
      <c r="H20" s="10"/>
      <c r="I20" s="9">
        <f t="shared" si="2"/>
        <v>0</v>
      </c>
      <c r="J20" s="10"/>
      <c r="K20" s="9">
        <v>0</v>
      </c>
      <c r="L20" s="10">
        <f t="shared" ref="L20" si="3">K20/E20</f>
        <v>0</v>
      </c>
      <c r="M20" s="24">
        <v>0.92</v>
      </c>
      <c r="N20" s="15">
        <v>0.57140000000000002</v>
      </c>
    </row>
    <row r="21" spans="1:14" s="11" customFormat="1" x14ac:dyDescent="0.2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114</v>
      </c>
      <c r="G28" s="17">
        <f>SUM(G14:G27)</f>
        <v>0</v>
      </c>
      <c r="H28" s="18">
        <f>SUM(F28:G28)/E28</f>
        <v>0.64772727272727271</v>
      </c>
      <c r="I28" s="17">
        <f t="shared" ref="I28" si="4">(E28-SUM(F28:G28))-K28</f>
        <v>62</v>
      </c>
      <c r="J28" s="18">
        <f t="shared" ref="J28" si="5">I28/E28</f>
        <v>0.35227272727272729</v>
      </c>
      <c r="K28" s="17">
        <f>SUM(K14:K27)</f>
        <v>0</v>
      </c>
      <c r="L28" s="18">
        <f t="shared" ref="L28" si="6">K28/E28</f>
        <v>0</v>
      </c>
      <c r="M28" s="17">
        <f>AVERAGE(M14:M27)</f>
        <v>0.8997857142857143</v>
      </c>
      <c r="N28" s="19">
        <f>AVERAGE(N14:N27)</f>
        <v>0.67094285714285706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5" zoomScale="95" zoomScaleNormal="9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5.42578125" style="1" customWidth="1"/>
    <col min="2" max="2" width="8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44</v>
      </c>
      <c r="B14" s="9" t="s">
        <v>51</v>
      </c>
      <c r="C14" s="9" t="s">
        <v>45</v>
      </c>
      <c r="D14" s="9" t="s">
        <v>31</v>
      </c>
      <c r="E14" s="9">
        <v>30</v>
      </c>
      <c r="F14" s="9">
        <v>29</v>
      </c>
      <c r="G14" s="9"/>
      <c r="H14" s="10"/>
      <c r="I14" s="9">
        <v>1</v>
      </c>
      <c r="J14" s="10">
        <v>0.03</v>
      </c>
      <c r="K14" s="9">
        <v>0</v>
      </c>
      <c r="L14" s="10">
        <v>0</v>
      </c>
      <c r="M14" s="23">
        <v>0.88</v>
      </c>
      <c r="N14" s="15" t="s">
        <v>52</v>
      </c>
    </row>
    <row r="15" spans="1:14" s="11" customFormat="1" x14ac:dyDescent="0.2">
      <c r="A15" s="8" t="s">
        <v>36</v>
      </c>
      <c r="B15" s="9" t="s">
        <v>51</v>
      </c>
      <c r="C15" s="9" t="s">
        <v>37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>
        <v>0</v>
      </c>
      <c r="K15" s="9">
        <v>0</v>
      </c>
      <c r="L15" s="10">
        <v>0</v>
      </c>
      <c r="M15" s="23">
        <v>0.93</v>
      </c>
      <c r="N15" s="15">
        <v>0.63629999999999998</v>
      </c>
    </row>
    <row r="16" spans="1:14" s="11" customFormat="1" x14ac:dyDescent="0.2">
      <c r="A16" s="8" t="s">
        <v>36</v>
      </c>
      <c r="B16" s="9" t="s">
        <v>51</v>
      </c>
      <c r="C16" s="9" t="s">
        <v>46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>
        <v>0</v>
      </c>
      <c r="K16" s="9">
        <v>0</v>
      </c>
      <c r="L16" s="10">
        <v>0</v>
      </c>
      <c r="M16" s="23">
        <v>0.89</v>
      </c>
      <c r="N16" s="15" t="s">
        <v>53</v>
      </c>
    </row>
    <row r="17" spans="1:14" s="11" customFormat="1" x14ac:dyDescent="0.2">
      <c r="A17" s="8" t="s">
        <v>38</v>
      </c>
      <c r="B17" s="9" t="s">
        <v>51</v>
      </c>
      <c r="C17" s="9" t="s">
        <v>40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>
        <v>0</v>
      </c>
      <c r="K17" s="9">
        <v>0</v>
      </c>
      <c r="L17" s="10">
        <v>0</v>
      </c>
      <c r="M17" s="23">
        <v>0.9</v>
      </c>
      <c r="N17" s="15">
        <v>0.66659999999999997</v>
      </c>
    </row>
    <row r="18" spans="1:14" s="11" customFormat="1" ht="25.5" x14ac:dyDescent="0.2">
      <c r="A18" s="8" t="s">
        <v>39</v>
      </c>
      <c r="B18" s="9" t="s">
        <v>51</v>
      </c>
      <c r="C18" s="9" t="s">
        <v>40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>
        <v>0</v>
      </c>
      <c r="K18" s="9">
        <v>0</v>
      </c>
      <c r="L18" s="10">
        <v>0</v>
      </c>
      <c r="M18" s="23">
        <v>0.92</v>
      </c>
      <c r="N18" s="15">
        <v>0.42849999999999999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>
        <f>SUM(F28:G28)/E28</f>
        <v>0.99152542372881358</v>
      </c>
      <c r="I28" s="17">
        <f t="shared" ref="I28" si="0">(E28-SUM(F28:G28))-K28</f>
        <v>1</v>
      </c>
      <c r="J28" s="18">
        <f t="shared" ref="J28" si="1">I28/E28</f>
        <v>8.4745762711864406E-3</v>
      </c>
      <c r="K28" s="17">
        <f>SUM(K14:K27)</f>
        <v>0</v>
      </c>
      <c r="L28" s="18">
        <f t="shared" ref="L28" si="2">K28/E28</f>
        <v>0</v>
      </c>
      <c r="M28" s="17">
        <f>AVERAGE(M14:M27)</f>
        <v>0.90400000000000014</v>
      </c>
      <c r="N28" s="19">
        <f>AVERAGE(N14:N27)</f>
        <v>0.57713333333333328</v>
      </c>
    </row>
    <row r="30" spans="1:14" ht="120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2025-01-08T01:15:53Z</dcterms:modified>
  <cp:category/>
  <cp:contentStatus/>
</cp:coreProperties>
</file>