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2\"/>
    </mc:Choice>
  </mc:AlternateContent>
  <xr:revisionPtr revIDLastSave="0" documentId="13_ncr:1_{7D7EA221-5990-4277-A21A-3EB734AFFA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<sst xmlns="http://schemas.openxmlformats.org/spreadsheetml/2006/main" count="202" uniqueCount="50">
  <si>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</si>
  <si>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</si>
  <si>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</si>
  <si>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</si>
  <si>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</si>
  <si>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</si>
  <si>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</si>
  <si>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</si>
  <si>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</si>
  <si>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</si>
  <si>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</si>
  <si>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</si>
  <si>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</si>
  <si>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</si>
  <si>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</si>
  <si>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</si>
  <si>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</si>
  <si>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</si>
  <si>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</si>
  <si>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</si>
  <si>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</si>
  <si>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</si>
  <si>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</si>
  <si>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</si>
  <si>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</si>
  <si>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</si>
  <si>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</si>
  <si>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</si>
  <si>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</si>
  <si>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</si>
  <si>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</si>
  <si>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</si>
  <si>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</si>
  <si>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</si>
  <si>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</si>
  <si>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</si>
  <si>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</si>
  <si>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PRODUCCION</t>
  </si>
  <si>
    <t>AGOSTO - DICIEMBRE 2024</t>
  </si>
  <si>
    <t>METROLOGIA Y NORMALIZACION</t>
  </si>
  <si>
    <t>MANUFACTURA ESBELTA</t>
  </si>
  <si>
    <t>LOGISTICA Y CADENA DE SUMINISTRO</t>
  </si>
  <si>
    <t>S/E</t>
  </si>
  <si>
    <t>301 A</t>
  </si>
  <si>
    <t>301 B</t>
  </si>
  <si>
    <t>301 C</t>
  </si>
  <si>
    <t>505 B</t>
  </si>
  <si>
    <t>801 M</t>
  </si>
  <si>
    <t>701 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</si>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</sst>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392206</xdr:colOff>
      <xdr:row>33</xdr:row>
      <xdr:rowOff>67236</xdr:rowOff>
    </xdr:from>
    <xdr:to>
      <xdr:col>3</xdr:col>
      <xdr:colOff>717176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64C8EF-6BD4-4040-9A4F-F305B25511E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4" y="7362265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4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42</v>
      </c>
      <c r="C14" s="9" t="s">
        <v>43</v>
      </c>
      <c r="D14" s="9" t="s">
        <v>33</v>
      </c>
      <c r="E14" s="9">
        <v>27</v>
      </c>
      <c r="F14" s="9">
        <v>0</v>
      </c>
      <c r="G14" s="9"/>
      <c r="H14" s="10"/>
      <c r="I14" s="9">
        <f t="shared" ref="I14:I28" si="0">(E14-SUM(F14:G14))-K14</f>
        <v>27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42</v>
      </c>
      <c r="C15" s="9" t="s">
        <v>44</v>
      </c>
      <c r="D15" s="9" t="s">
        <v>33</v>
      </c>
      <c r="E15" s="9"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42</v>
      </c>
      <c r="C16" s="9" t="s">
        <v>45</v>
      </c>
      <c r="D16" s="9" t="s">
        <v>33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37</v>
      </c>
      <c r="B17" s="9" t="s">
        <v>21</v>
      </c>
      <c r="C17" s="9" t="s">
        <v>46</v>
      </c>
      <c r="D17" s="9" t="s">
        <v>35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0.77</v>
      </c>
    </row>
    <row r="18" spans="1:14" s="11" customFormat="1" x14ac:dyDescent="0.2">
      <c r="A18" s="8" t="s">
        <v>40</v>
      </c>
      <c r="B18" s="9" t="s">
        <v>21</v>
      </c>
      <c r="C18" s="9" t="s">
        <v>47</v>
      </c>
      <c r="D18" s="9" t="s">
        <v>33</v>
      </c>
      <c r="E18" s="9">
        <v>7</v>
      </c>
      <c r="F18" s="9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96</v>
      </c>
      <c r="N18" s="15">
        <v>0.56999999999999995</v>
      </c>
    </row>
    <row r="19" spans="1:14" s="11" customFormat="1" x14ac:dyDescent="0.2">
      <c r="A19" s="8" t="s">
        <v>41</v>
      </c>
      <c r="B19" s="9">
        <v>1</v>
      </c>
      <c r="C19" s="9" t="s">
        <v>48</v>
      </c>
      <c r="D19" s="9" t="s">
        <v>33</v>
      </c>
      <c r="E19" s="9">
        <v>15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f t="shared" si="1"/>
        <v>0</v>
      </c>
      <c r="M19" s="9">
        <v>91</v>
      </c>
      <c r="N19" s="15">
        <v>0.87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51</v>
      </c>
      <c r="G28" s="17"/>
      <c r="H28" s="18"/>
      <c r="I28" s="17">
        <f t="shared" si="0"/>
        <v>60</v>
      </c>
      <c r="J28" s="18"/>
      <c r="K28" s="17">
        <v>0</v>
      </c>
      <c r="L28" s="18">
        <f t="shared" si="1"/>
        <v>0</v>
      </c>
      <c r="M28" s="17">
        <f>AVERAGE(M14:M27)</f>
        <v>47</v>
      </c>
      <c r="N28" s="19">
        <f>AVERAGE(N14:N27)</f>
        <v>0.36833333333333335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">
        <v>32</v>
      </c>
      <c r="C37" s="40"/>
      <c r="D37" s="40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31" sqref="O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METROLOGIA Y NORMALIZACION</v>
      </c>
      <c r="B14" s="9" t="s">
        <v>21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>
        <v>22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0.81</v>
      </c>
    </row>
    <row r="15" spans="1:14" s="11" customFormat="1" x14ac:dyDescent="0.2">
      <c r="A15" s="9" t="str">
        <f>'1'!A15</f>
        <v>METROLOGIA Y NORMALIZACION</v>
      </c>
      <c r="B15" s="9" t="s">
        <v>21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0.75</v>
      </c>
    </row>
    <row r="16" spans="1:14" s="11" customFormat="1" x14ac:dyDescent="0.2">
      <c r="A16" s="9" t="str">
        <f>'1'!A16</f>
        <v>METROLOGIA Y NORMALIZACION</v>
      </c>
      <c r="B16" s="9" t="s">
        <v>21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>
        <v>14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80</v>
      </c>
      <c r="N16" s="15">
        <v>0.87</v>
      </c>
    </row>
    <row r="17" spans="1:14" s="11" customFormat="1" x14ac:dyDescent="0.2">
      <c r="A17" s="21" t="s">
        <v>37</v>
      </c>
      <c r="B17" s="9" t="s">
        <v>49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>
        <v>27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84</v>
      </c>
      <c r="N17" s="15">
        <v>0.83</v>
      </c>
    </row>
    <row r="18" spans="1:14" s="11" customFormat="1" x14ac:dyDescent="0.2">
      <c r="A18" s="9" t="str">
        <f>'1'!A18</f>
        <v>MANUFACTURA ESBELTA</v>
      </c>
      <c r="B18" s="9" t="s">
        <v>49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>
        <v>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53</v>
      </c>
      <c r="N18" s="15">
        <v>0.56999999999999995</v>
      </c>
    </row>
    <row r="19" spans="1:14" s="11" customFormat="1" x14ac:dyDescent="0.2">
      <c r="A19" s="8" t="s">
        <v>41</v>
      </c>
      <c r="B19" s="9" t="s">
        <v>49</v>
      </c>
      <c r="C19" s="9" t="s">
        <v>48</v>
      </c>
      <c r="D19" s="9" t="s">
        <v>33</v>
      </c>
      <c r="E19" s="9">
        <v>15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91</v>
      </c>
      <c r="N19" s="15">
        <v>0.87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96</v>
      </c>
      <c r="G28" s="17">
        <f>SUM(G14:G27)</f>
        <v>0</v>
      </c>
      <c r="H28" s="18">
        <f>SUM(F28:G28)/E28</f>
        <v>0.86486486486486491</v>
      </c>
      <c r="I28" s="17">
        <f t="shared" si="0"/>
        <v>15</v>
      </c>
      <c r="J28" s="18">
        <f t="shared" ref="J28" si="2">I28/E28</f>
        <v>0.13513513513513514</v>
      </c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0.78333333333333333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/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/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LOGISTICA Y CADENA DE SUMINISTRO</v>
      </c>
      <c r="B19" s="9"/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/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/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LOGISTICA Y CADENA DE SUMINISTRO</v>
      </c>
      <c r="B19" s="9"/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MII. ARMANDO ALVARADO ALVARADO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METROLOGIA Y NORMALIZACION</v>
      </c>
      <c r="B14" s="9" t="s">
        <v>34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 t="s">
        <v>34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 t="s">
        <v>34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LOGISTICA Y CADENA DE SUMINISTRO</v>
      </c>
      <c r="B19" s="9" t="s">
        <v>34</v>
      </c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ARMANDO ALVARADO ALVARADO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2024-10-29T04:20:36Z</dcterms:modified>
  <cp:category/>
  <cp:contentStatus/>
</cp:coreProperties>
</file>