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22" l="1"/>
  <c r="L18" i="22"/>
  <c r="H14" i="25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17" i="22"/>
  <c r="B37" i="10"/>
  <c r="N28" i="10"/>
  <c r="M28" i="10"/>
  <c r="K28" i="10"/>
  <c r="G28" i="10"/>
  <c r="F28" i="10"/>
  <c r="E28" i="10"/>
  <c r="L16" i="10"/>
  <c r="L15" i="10"/>
  <c r="L14" i="10"/>
  <c r="L17" i="22" l="1"/>
  <c r="I14" i="22"/>
  <c r="I16" i="22"/>
  <c r="I15" i="22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E28" i="23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L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<sst xmlns="http://schemas.openxmlformats.org/spreadsheetml/2006/main" count="199" uniqueCount="51">
  <si>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</si>
  <si>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</si>
  <si>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</si>
  <si>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</si>
  <si>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</si>
  <si>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</si>
  <si>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</si>
  <si>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</si>
  <si>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</si>
  <si>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</si>
  <si>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</si>
  <si>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</si>
  <si>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</si>
  <si>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</si>
  <si>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</si>
  <si>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</si>
  <si>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</si>
  <si>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</si>
  <si>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</si>
  <si>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</si>
  <si>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</si>
  <si>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</si>
  <si>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</si>
  <si>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</si>
  <si>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</si>
  <si>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</si>
  <si>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</si>
  <si>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</si>
  <si>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</si>
  <si>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</si>
  <si>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</si>
  <si>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</si>
  <si>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l</t>
  </si>
  <si>
    <t>IAMB</t>
  </si>
  <si>
    <t>M.C.IA Damaris de los Angeles Garcia Gracia</t>
  </si>
  <si>
    <t>M.CIA JESSICA ALEJANDRA REYES LARIOS</t>
  </si>
  <si>
    <t>FUNDAMENTOS DE QUIMICA ORGANICA</t>
  </si>
  <si>
    <t>106A</t>
  </si>
  <si>
    <t>TALLER DE ETICA</t>
  </si>
  <si>
    <t xml:space="preserve">FUNDAMENTOS DE AGUAS RESIDUALES </t>
  </si>
  <si>
    <t>QUMICA</t>
  </si>
  <si>
    <t>101A</t>
  </si>
  <si>
    <t>506B</t>
  </si>
  <si>
    <t>306A</t>
  </si>
  <si>
    <t>Agosto -Diciembre 2024</t>
  </si>
  <si>
    <t>IND</t>
  </si>
  <si>
    <t>II</t>
  </si>
  <si>
    <t>QUIMICA</t>
  </si>
  <si>
    <t>101 A</t>
  </si>
  <si>
    <t>M.C.IA JESSICA ALEJANDRA REYES LARIOS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</si>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</sst>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D20" sqref="D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28" t="s">
        <v>44</v>
      </c>
      <c r="M8" s="28"/>
      <c r="N8" s="28"/>
    </row>
    <row r="10" spans="1:14" x14ac:dyDescent="0.2">
      <c r="A10" s="4" t="s">
        <v>8</v>
      </c>
      <c r="B10" s="28" t="s">
        <v>34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36</v>
      </c>
      <c r="B14" s="9" t="s">
        <v>32</v>
      </c>
      <c r="C14" s="9" t="s">
        <v>43</v>
      </c>
      <c r="D14" s="9" t="s">
        <v>33</v>
      </c>
      <c r="E14" s="9">
        <v>29</v>
      </c>
      <c r="F14" s="9">
        <v>26</v>
      </c>
      <c r="G14" s="9"/>
      <c r="H14" s="10"/>
      <c r="I14" s="9">
        <v>3</v>
      </c>
      <c r="J14" s="10"/>
      <c r="K14" s="9">
        <v>0</v>
      </c>
      <c r="L14" s="10">
        <f t="shared" ref="L14:L28" si="0">K14/E14</f>
        <v>0</v>
      </c>
      <c r="M14" s="9">
        <v>76.55</v>
      </c>
      <c r="N14" s="15">
        <v>0.68959999999999999</v>
      </c>
    </row>
    <row r="15" spans="1:14" s="11" customFormat="1" x14ac:dyDescent="0.2">
      <c r="A15" s="8" t="s">
        <v>38</v>
      </c>
      <c r="B15" s="9" t="s">
        <v>21</v>
      </c>
      <c r="C15" s="9" t="s">
        <v>37</v>
      </c>
      <c r="D15" s="9" t="s">
        <v>33</v>
      </c>
      <c r="E15" s="9">
        <v>25</v>
      </c>
      <c r="F15" s="9">
        <v>25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92.4</v>
      </c>
      <c r="N15" s="15">
        <v>0.4</v>
      </c>
    </row>
    <row r="16" spans="1:14" s="11" customFormat="1" x14ac:dyDescent="0.2">
      <c r="A16" s="8" t="s">
        <v>39</v>
      </c>
      <c r="B16" s="9" t="s">
        <v>21</v>
      </c>
      <c r="C16" s="9" t="s">
        <v>42</v>
      </c>
      <c r="D16" s="9" t="s">
        <v>33</v>
      </c>
      <c r="E16" s="9">
        <v>17</v>
      </c>
      <c r="F16" s="9">
        <v>17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87.77</v>
      </c>
      <c r="N16" s="15">
        <v>0.76470000000000005</v>
      </c>
    </row>
    <row r="17" spans="1:14" s="11" customFormat="1" x14ac:dyDescent="0.2">
      <c r="A17" s="8" t="s">
        <v>40</v>
      </c>
      <c r="B17" s="9" t="s">
        <v>25</v>
      </c>
      <c r="C17" s="9" t="s">
        <v>41</v>
      </c>
      <c r="D17" s="9" t="s">
        <v>45</v>
      </c>
      <c r="E17" s="9">
        <v>41</v>
      </c>
      <c r="F17" s="9" t="s">
        <v>25</v>
      </c>
      <c r="G17" s="9"/>
      <c r="H17" s="10"/>
      <c r="I17" s="9" t="s">
        <v>25</v>
      </c>
      <c r="J17" s="10"/>
      <c r="K17" s="9" t="s">
        <v>25</v>
      </c>
      <c r="L17" s="10" t="s">
        <v>25</v>
      </c>
      <c r="M17" s="9" t="s">
        <v>25</v>
      </c>
      <c r="N17" s="15" t="s">
        <v>25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68</v>
      </c>
      <c r="G28" s="17">
        <f>SUM(G14:G27)</f>
        <v>0</v>
      </c>
      <c r="H28" s="18"/>
      <c r="I28" s="17">
        <v>3</v>
      </c>
      <c r="J28" s="18"/>
      <c r="K28" s="17">
        <f>SUM(K14:K27)</f>
        <v>0</v>
      </c>
      <c r="L28" s="18">
        <f t="shared" si="0"/>
        <v>0</v>
      </c>
      <c r="M28" s="17">
        <f>AVERAGE(M14:M27)</f>
        <v>85.573333333333323</v>
      </c>
      <c r="N28" s="19">
        <f>AVERAGE(N14:N27)</f>
        <v>0.61809999999999998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M.C.IA Damaris de los Angeles Garcia Gracia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1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Agosto -Diciembre 2024</v>
      </c>
      <c r="M8" s="28"/>
      <c r="N8" s="28"/>
    </row>
    <row r="10" spans="1:14" x14ac:dyDescent="0.2">
      <c r="A10" s="4" t="s">
        <v>8</v>
      </c>
      <c r="B10" s="28" t="str">
        <f>'1'!B10</f>
        <v>M.C.IA Damaris de los Angeles Garcia Gracia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FUNDAMENTOS DE QUIMICA ORGANICA</v>
      </c>
      <c r="B14" s="9" t="s">
        <v>46</v>
      </c>
      <c r="C14" s="9" t="str">
        <f>'1'!C14</f>
        <v>306A</v>
      </c>
      <c r="D14" s="9" t="str">
        <f>'1'!D14</f>
        <v>IAMB</v>
      </c>
      <c r="E14" s="9">
        <f>'1'!E14</f>
        <v>29</v>
      </c>
      <c r="F14" s="9">
        <v>28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88.93</v>
      </c>
      <c r="N14" s="15">
        <v>0.78959999999999997</v>
      </c>
    </row>
    <row r="15" spans="1:14" s="11" customFormat="1" x14ac:dyDescent="0.2">
      <c r="A15" s="9" t="str">
        <f>'1'!A15</f>
        <v>TALLER DE ETICA</v>
      </c>
      <c r="B15" s="9" t="s">
        <v>46</v>
      </c>
      <c r="C15" s="9" t="str">
        <f>'1'!C15</f>
        <v>106A</v>
      </c>
      <c r="D15" s="9" t="str">
        <f>'1'!D15</f>
        <v>IAMB</v>
      </c>
      <c r="E15" s="9">
        <f>'1'!E15</f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93</v>
      </c>
      <c r="N15" s="15">
        <v>0.52</v>
      </c>
    </row>
    <row r="16" spans="1:14" s="11" customFormat="1" x14ac:dyDescent="0.2">
      <c r="A16" s="9" t="str">
        <f>'1'!A16</f>
        <v xml:space="preserve">FUNDAMENTOS DE AGUAS RESIDUALES </v>
      </c>
      <c r="B16" s="9" t="s">
        <v>46</v>
      </c>
      <c r="C16" s="9" t="str">
        <f>'1'!C16</f>
        <v>506B</v>
      </c>
      <c r="D16" s="9" t="str">
        <f>'1'!D16</f>
        <v>IAMB</v>
      </c>
      <c r="E16" s="9">
        <f>'1'!E16</f>
        <v>17</v>
      </c>
      <c r="F16" s="9">
        <v>16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89.12</v>
      </c>
      <c r="N16" s="15">
        <v>0.88</v>
      </c>
    </row>
    <row r="17" spans="1:14" s="11" customFormat="1" x14ac:dyDescent="0.2">
      <c r="A17" s="9" t="str">
        <f>'1'!A17</f>
        <v>QUMICA</v>
      </c>
      <c r="B17" s="9" t="s">
        <v>21</v>
      </c>
      <c r="C17" s="9" t="str">
        <f>'1'!C17</f>
        <v>101A</v>
      </c>
      <c r="D17" s="9" t="str">
        <f>'1'!D17</f>
        <v>IND</v>
      </c>
      <c r="E17" s="9">
        <f>'1'!E17</f>
        <v>41</v>
      </c>
      <c r="F17" s="9">
        <v>41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93.43</v>
      </c>
      <c r="N17" s="15">
        <v>0.75</v>
      </c>
    </row>
    <row r="18" spans="1:14" s="11" customFormat="1" ht="25.5" x14ac:dyDescent="0.2">
      <c r="A18" s="9" t="s">
        <v>47</v>
      </c>
      <c r="B18" s="9" t="s">
        <v>46</v>
      </c>
      <c r="C18" s="9" t="s">
        <v>48</v>
      </c>
      <c r="D18" s="9" t="s">
        <v>45</v>
      </c>
      <c r="E18" s="9">
        <v>41</v>
      </c>
      <c r="F18" s="9">
        <v>41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94.7</v>
      </c>
      <c r="N18" s="15">
        <v>0.78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153</v>
      </c>
      <c r="F28" s="17">
        <f>SUM(F14:F27)</f>
        <v>151</v>
      </c>
      <c r="G28" s="17">
        <f>SUM(G14:G27)</f>
        <v>0</v>
      </c>
      <c r="H28" s="18">
        <f>SUM(F28:G28)/E28</f>
        <v>0.98692810457516345</v>
      </c>
      <c r="I28" s="17">
        <f t="shared" si="0"/>
        <v>2</v>
      </c>
      <c r="J28" s="18">
        <f t="shared" ref="J28" si="2">I28/E28</f>
        <v>1.3071895424836602E-2</v>
      </c>
      <c r="K28" s="17">
        <f>SUM(K14:K27)</f>
        <v>0</v>
      </c>
      <c r="L28" s="18">
        <f t="shared" si="1"/>
        <v>0</v>
      </c>
      <c r="M28" s="17">
        <f>AVERAGE(M14:M27)</f>
        <v>91.835999999999999</v>
      </c>
      <c r="N28" s="19">
        <f>AVERAGE(N14:N27)</f>
        <v>0.74391999999999991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M.C.IA Damaris de los Angeles Garcia Gracia</v>
      </c>
      <c r="C37" s="22"/>
      <c r="D37" s="22"/>
      <c r="E37" s="13"/>
      <c r="F37" s="13"/>
      <c r="G37" s="22" t="s">
        <v>49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6" zoomScale="85" zoomScaleNormal="85" zoomScaleSheetLayoutView="100" workbookViewId="0">
      <selection activeCell="L28" sqref="L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Agosto -Diciembre 2024</v>
      </c>
      <c r="M8" s="28"/>
      <c r="N8" s="28"/>
    </row>
    <row r="10" spans="1:14" x14ac:dyDescent="0.2">
      <c r="A10" s="4" t="s">
        <v>8</v>
      </c>
      <c r="B10" s="28" t="str">
        <f>'1'!B10</f>
        <v>M.C.IA Damaris de los Angeles Garcia Gracia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FUNDAMENTOS DE QUIMICA ORGANICA</v>
      </c>
      <c r="B14" s="9" t="s">
        <v>50</v>
      </c>
      <c r="C14" s="9" t="str">
        <f>'1'!C14</f>
        <v>306A</v>
      </c>
      <c r="D14" s="9" t="str">
        <f>'1'!D14</f>
        <v>IAMB</v>
      </c>
      <c r="E14" s="9">
        <f>'1'!E14</f>
        <v>29</v>
      </c>
      <c r="F14" s="9">
        <v>21</v>
      </c>
      <c r="G14" s="9"/>
      <c r="H14" s="10"/>
      <c r="I14" s="9">
        <f t="shared" ref="I14:I28" si="0">(E14-SUM(F14:G14))-K14</f>
        <v>8</v>
      </c>
      <c r="J14" s="10"/>
      <c r="K14" s="9">
        <v>0</v>
      </c>
      <c r="L14" s="10">
        <f t="shared" ref="L14:L28" si="1">K14/E14</f>
        <v>0</v>
      </c>
      <c r="M14" s="9">
        <v>58.4</v>
      </c>
      <c r="N14" s="15">
        <v>0.72409999999999997</v>
      </c>
    </row>
    <row r="15" spans="1:14" s="11" customFormat="1" x14ac:dyDescent="0.2">
      <c r="A15" s="9" t="str">
        <f>'1'!A15</f>
        <v>TALLER DE ETICA</v>
      </c>
      <c r="B15" s="9" t="s">
        <v>50</v>
      </c>
      <c r="C15" s="9" t="str">
        <f>'1'!C15</f>
        <v>106A</v>
      </c>
      <c r="D15" s="9" t="str">
        <f>'1'!D15</f>
        <v>IAMB</v>
      </c>
      <c r="E15" s="9">
        <f>'1'!E15</f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93</v>
      </c>
      <c r="N15" s="15">
        <v>0.48</v>
      </c>
    </row>
    <row r="16" spans="1:14" s="11" customFormat="1" x14ac:dyDescent="0.2">
      <c r="A16" s="9" t="str">
        <f>'1'!A16</f>
        <v xml:space="preserve">FUNDAMENTOS DE AGUAS RESIDUALES </v>
      </c>
      <c r="B16" s="9" t="s">
        <v>50</v>
      </c>
      <c r="C16" s="9" t="str">
        <f>'1'!C16</f>
        <v>506B</v>
      </c>
      <c r="D16" s="9" t="str">
        <f>'1'!D16</f>
        <v>IAMB</v>
      </c>
      <c r="E16" s="9">
        <f>'1'!E16</f>
        <v>17</v>
      </c>
      <c r="F16" s="9">
        <v>16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80.59</v>
      </c>
      <c r="N16" s="15">
        <v>0.64700000000000002</v>
      </c>
    </row>
    <row r="17" spans="1:14" s="11" customFormat="1" x14ac:dyDescent="0.2">
      <c r="A17" s="9" t="str">
        <f>'1'!A17</f>
        <v>QUMICA</v>
      </c>
      <c r="B17" s="9" t="s">
        <v>50</v>
      </c>
      <c r="C17" s="9" t="str">
        <f>'1'!C17</f>
        <v>101A</v>
      </c>
      <c r="D17" s="9" t="str">
        <f>'1'!D17</f>
        <v>IND</v>
      </c>
      <c r="E17" s="9">
        <f>'1'!E17</f>
        <v>41</v>
      </c>
      <c r="F17" s="9">
        <v>41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93.44</v>
      </c>
      <c r="N17" s="15">
        <v>0.56089999999999995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103</v>
      </c>
      <c r="G28" s="17">
        <f>SUM(G14:G27)</f>
        <v>0</v>
      </c>
      <c r="H28" s="18"/>
      <c r="I28" s="17">
        <f t="shared" si="0"/>
        <v>9</v>
      </c>
      <c r="J28" s="18"/>
      <c r="K28" s="17">
        <f>SUM(K14:K27)</f>
        <v>0</v>
      </c>
      <c r="L28" s="18">
        <f t="shared" si="1"/>
        <v>0</v>
      </c>
      <c r="M28" s="17">
        <f>AVERAGE(M14:M27)</f>
        <v>81.357500000000002</v>
      </c>
      <c r="N28" s="19">
        <f>AVERAGE(N14:N27)</f>
        <v>0.60299999999999998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M.C.IA Damaris de los Angeles Garcia Gracia</v>
      </c>
      <c r="C37" s="22"/>
      <c r="D37" s="22"/>
      <c r="E37" s="13"/>
      <c r="F37" s="13"/>
      <c r="G37" s="22" t="s">
        <v>49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Agosto -Diciembre 2024</v>
      </c>
      <c r="M8" s="28"/>
      <c r="N8" s="28"/>
    </row>
    <row r="10" spans="1:14" x14ac:dyDescent="0.2">
      <c r="A10" s="4" t="s">
        <v>8</v>
      </c>
      <c r="B10" s="28" t="str">
        <f>'1'!B10</f>
        <v>M.C.IA Damaris de los Angeles Garcia Gracia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FUNDAMENTOS DE QUIMICA ORGANICA</v>
      </c>
      <c r="B14" s="9"/>
      <c r="C14" s="9" t="str">
        <f>'1'!C14</f>
        <v>306A</v>
      </c>
      <c r="D14" s="9" t="str">
        <f>'1'!D14</f>
        <v>IAMB</v>
      </c>
      <c r="E14" s="9">
        <f>'1'!E14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ETICA</v>
      </c>
      <c r="B15" s="9"/>
      <c r="C15" s="9" t="str">
        <f>'1'!C15</f>
        <v>106A</v>
      </c>
      <c r="D15" s="9" t="str">
        <f>'1'!D15</f>
        <v>IAMB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FUNDAMENTOS DE AGUAS RESIDUALES </v>
      </c>
      <c r="B16" s="9"/>
      <c r="C16" s="9" t="str">
        <f>'1'!C16</f>
        <v>506B</v>
      </c>
      <c r="D16" s="9" t="str">
        <f>'1'!D16</f>
        <v>IAMB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QUMICA</v>
      </c>
      <c r="B17" s="9"/>
      <c r="C17" s="9" t="str">
        <f>'1'!C17</f>
        <v>101A</v>
      </c>
      <c r="D17" s="9" t="str">
        <f>'1'!D17</f>
        <v>IND</v>
      </c>
      <c r="E17" s="9">
        <f>'1'!E17</f>
        <v>41</v>
      </c>
      <c r="F17" s="9"/>
      <c r="G17" s="9"/>
      <c r="H17" s="10">
        <f t="shared" si="0"/>
        <v>0</v>
      </c>
      <c r="I17" s="9">
        <f t="shared" si="1"/>
        <v>41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M.C.IA Damaris de los Angeles Garcia Gracia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Agosto -Diciembre 2024</v>
      </c>
      <c r="M8" s="28"/>
      <c r="N8" s="28"/>
    </row>
    <row r="10" spans="1:14" x14ac:dyDescent="0.2">
      <c r="A10" s="4" t="s">
        <v>8</v>
      </c>
      <c r="B10" s="28" t="str">
        <f>'1'!B10</f>
        <v>M.C.IA Damaris de los Angeles Garcia Gracia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FUNDAMENTOS DE QUIMICA ORGANICA</v>
      </c>
      <c r="B14" s="9"/>
      <c r="C14" s="9" t="str">
        <f>'1'!C14</f>
        <v>306A</v>
      </c>
      <c r="D14" s="9" t="str">
        <f>'1'!D14</f>
        <v>IAMB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 t="str">
        <f>'1'!A15</f>
        <v>TALLER DE ETICA</v>
      </c>
      <c r="B15" s="9"/>
      <c r="C15" s="9" t="str">
        <f>'1'!C15</f>
        <v>106A</v>
      </c>
      <c r="D15" s="9" t="str">
        <f>'1'!D15</f>
        <v>IAMB</v>
      </c>
      <c r="E15" s="9">
        <f>'1'!E15</f>
        <v>25</v>
      </c>
      <c r="F15" s="9"/>
      <c r="G15" s="9"/>
      <c r="H15" s="10">
        <f t="shared" ref="H15:H27" si="3">(F15+G15)/E15</f>
        <v>0</v>
      </c>
      <c r="I15" s="9">
        <f t="shared" si="0"/>
        <v>25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 xml:space="preserve">FUNDAMENTOS DE AGUAS RESIDUALES </v>
      </c>
      <c r="B16" s="9"/>
      <c r="C16" s="9" t="str">
        <f>'1'!C16</f>
        <v>506B</v>
      </c>
      <c r="D16" s="9" t="str">
        <f>'1'!D16</f>
        <v>IAMB</v>
      </c>
      <c r="E16" s="9">
        <f>'1'!E16</f>
        <v>17</v>
      </c>
      <c r="F16" s="9"/>
      <c r="G16" s="9"/>
      <c r="H16" s="10">
        <f t="shared" si="3"/>
        <v>0</v>
      </c>
      <c r="I16" s="9">
        <f t="shared" si="0"/>
        <v>17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QUMICA</v>
      </c>
      <c r="B17" s="9"/>
      <c r="C17" s="9" t="str">
        <f>'1'!C17</f>
        <v>101A</v>
      </c>
      <c r="D17" s="9" t="str">
        <f>'1'!D17</f>
        <v>IND</v>
      </c>
      <c r="E17" s="9">
        <f>'1'!E17</f>
        <v>41</v>
      </c>
      <c r="F17" s="9"/>
      <c r="G17" s="9"/>
      <c r="H17" s="10">
        <f t="shared" si="3"/>
        <v>0</v>
      </c>
      <c r="I17" s="9">
        <f t="shared" si="0"/>
        <v>41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83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M.C.IA Damaris de los Angeles Garcia Gracia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Toshiba-User</cp:lastModifiedBy>
  <cp:revision/>
  <dcterms:created xsi:type="dcterms:W3CDTF">2021-11-22T14:45:25Z</dcterms:created>
  <dcterms:modified xsi:type="dcterms:W3CDTF">2024-11-23T00:13:46Z</dcterms:modified>
  <cp:category/>
  <cp:contentStatus/>
</cp:coreProperties>
</file>