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2" l="1"/>
  <c r="L18" i="22"/>
  <c r="H14" i="25"/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<sst xmlns="http://schemas.openxmlformats.org/spreadsheetml/2006/main" count="206" uniqueCount="52">
  <si>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</si>
  <si>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</si>
  <si>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</si>
  <si>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</si>
  <si>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</si>
  <si>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</si>
  <si>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</si>
  <si>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</si>
  <si>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</si>
  <si>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</si>
  <si>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</si>
  <si>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</si>
  <si>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</si>
  <si>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</si>
  <si>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</si>
  <si>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</si>
  <si>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</si>
  <si>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</si>
  <si>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</si>
  <si>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</si>
  <si>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</si>
  <si>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</si>
  <si>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</si>
  <si>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</si>
  <si>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</si>
  <si>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</si>
  <si>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</si>
  <si>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</si>
  <si>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</si>
  <si>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</si>
  <si>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</si>
  <si>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</si>
  <si>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</si>
  <si>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</si>
  <si>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</si>
  <si>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</si>
  <si>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FUNDAMENTOS DE QUIMICA ORGANICA</t>
  </si>
  <si>
    <t>106A</t>
  </si>
  <si>
    <t>TALLER DE ETICA</t>
  </si>
  <si>
    <t xml:space="preserve">FUNDAMENTOS DE AGUAS RESIDUALES </t>
  </si>
  <si>
    <t>QUMICA</t>
  </si>
  <si>
    <t>101A</t>
  </si>
  <si>
    <t>506B</t>
  </si>
  <si>
    <t>306A</t>
  </si>
  <si>
    <t>Agosto -Diciembre 2024</t>
  </si>
  <si>
    <t>IND</t>
  </si>
  <si>
    <t>II</t>
  </si>
  <si>
    <t>QUIMICA</t>
  </si>
  <si>
    <t>101 A</t>
  </si>
  <si>
    <t>M.C.IA JESSICA ALEJANDRA REYES LARIOS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</si>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</sst>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43</v>
      </c>
      <c r="D14" s="9" t="s">
        <v>33</v>
      </c>
      <c r="E14" s="9">
        <v>27</v>
      </c>
      <c r="F14" s="9">
        <v>24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76.55</v>
      </c>
      <c r="N14" s="15">
        <v>0.68959999999999999</v>
      </c>
    </row>
    <row r="15" spans="1:14" s="11" customFormat="1" x14ac:dyDescent="0.2">
      <c r="A15" s="8" t="s">
        <v>38</v>
      </c>
      <c r="B15" s="9" t="s">
        <v>21</v>
      </c>
      <c r="C15" s="9" t="s">
        <v>37</v>
      </c>
      <c r="D15" s="9" t="s">
        <v>33</v>
      </c>
      <c r="E15" s="9">
        <v>25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92.4</v>
      </c>
      <c r="N15" s="15">
        <v>0.4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87.77</v>
      </c>
      <c r="N16" s="15">
        <v>0.76470000000000005</v>
      </c>
    </row>
    <row r="17" spans="1:14" s="11" customFormat="1" x14ac:dyDescent="0.2">
      <c r="A17" s="8" t="s">
        <v>40</v>
      </c>
      <c r="B17" s="9" t="s">
        <v>25</v>
      </c>
      <c r="C17" s="9" t="s">
        <v>41</v>
      </c>
      <c r="D17" s="9" t="s">
        <v>45</v>
      </c>
      <c r="E17" s="9">
        <v>41</v>
      </c>
      <c r="F17" s="9" t="s">
        <v>25</v>
      </c>
      <c r="G17" s="9"/>
      <c r="H17" s="10"/>
      <c r="I17" s="9" t="s">
        <v>25</v>
      </c>
      <c r="J17" s="10"/>
      <c r="K17" s="9" t="s">
        <v>25</v>
      </c>
      <c r="L17" s="10" t="s">
        <v>25</v>
      </c>
      <c r="M17" s="9" t="s">
        <v>25</v>
      </c>
      <c r="N17" s="15" t="s">
        <v>25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66</v>
      </c>
      <c r="G28" s="17">
        <f>SUM(G14:G27)</f>
        <v>0</v>
      </c>
      <c r="H28" s="18"/>
      <c r="I28" s="17"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85.573333333333323</v>
      </c>
      <c r="N28" s="19">
        <f>AVERAGE(N14:N27)</f>
        <v>0.61809999999999998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46</v>
      </c>
      <c r="C14" s="9" t="str">
        <f>'1'!C14</f>
        <v>306A</v>
      </c>
      <c r="D14" s="9" t="str">
        <f>'1'!D14</f>
        <v>IAMB</v>
      </c>
      <c r="E14" s="9">
        <f>'1'!E14</f>
        <v>27</v>
      </c>
      <c r="F14" s="9">
        <v>26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88.93</v>
      </c>
      <c r="N14" s="15">
        <v>0.78959999999999997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0.52</v>
      </c>
    </row>
    <row r="16" spans="1:14" s="11" customFormat="1" x14ac:dyDescent="0.2">
      <c r="A16" s="9" t="str">
        <f>'1'!A16</f>
        <v xml:space="preserve">FUNDAMENTOS DE AGUAS RESIDUALES </v>
      </c>
      <c r="B16" s="9" t="s">
        <v>46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89.12</v>
      </c>
      <c r="N16" s="15">
        <v>0.88</v>
      </c>
    </row>
    <row r="17" spans="1:14" s="11" customFormat="1" x14ac:dyDescent="0.2">
      <c r="A17" s="9" t="str">
        <f>'1'!A17</f>
        <v>QUMICA</v>
      </c>
      <c r="B17" s="9" t="s">
        <v>21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93.43</v>
      </c>
      <c r="N17" s="15">
        <v>0.75</v>
      </c>
    </row>
    <row r="18" spans="1:14" s="11" customFormat="1" ht="25.5" x14ac:dyDescent="0.2">
      <c r="A18" s="9" t="s">
        <v>47</v>
      </c>
      <c r="B18" s="9" t="s">
        <v>46</v>
      </c>
      <c r="C18" s="9" t="s">
        <v>48</v>
      </c>
      <c r="D18" s="9" t="s">
        <v>45</v>
      </c>
      <c r="E18" s="9">
        <v>41</v>
      </c>
      <c r="F18" s="9">
        <v>41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94.7</v>
      </c>
      <c r="N18" s="15">
        <v>0.78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151</v>
      </c>
      <c r="F28" s="17">
        <f>SUM(F14:F27)</f>
        <v>149</v>
      </c>
      <c r="G28" s="17">
        <f>SUM(G14:G27)</f>
        <v>0</v>
      </c>
      <c r="H28" s="18">
        <f>SUM(F28:G28)/E28</f>
        <v>0.98675496688741726</v>
      </c>
      <c r="I28" s="17">
        <f t="shared" si="0"/>
        <v>2</v>
      </c>
      <c r="J28" s="18">
        <f t="shared" ref="J28" si="2">I28/E28</f>
        <v>1.3245033112582781E-2</v>
      </c>
      <c r="K28" s="17">
        <f>SUM(K14:K27)</f>
        <v>0</v>
      </c>
      <c r="L28" s="18">
        <f t="shared" si="1"/>
        <v>0</v>
      </c>
      <c r="M28" s="17">
        <f>AVERAGE(M14:M27)</f>
        <v>91.835999999999999</v>
      </c>
      <c r="N28" s="19">
        <f>AVERAGE(N14:N27)</f>
        <v>0.74391999999999991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G18" sqref="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50</v>
      </c>
      <c r="C14" s="9" t="str">
        <f>'1'!C14</f>
        <v>306A</v>
      </c>
      <c r="D14" s="9" t="str">
        <f>'1'!D14</f>
        <v>IAMB</v>
      </c>
      <c r="E14" s="9">
        <f>'1'!E14</f>
        <v>27</v>
      </c>
      <c r="F14" s="9">
        <v>18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58.4</v>
      </c>
      <c r="N14" s="15">
        <v>0.72409999999999997</v>
      </c>
    </row>
    <row r="15" spans="1:14" s="11" customFormat="1" x14ac:dyDescent="0.2">
      <c r="A15" s="9" t="str">
        <f>'1'!A15</f>
        <v>TALLER DE ETICA</v>
      </c>
      <c r="B15" s="9" t="s">
        <v>50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50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80.59</v>
      </c>
      <c r="N16" s="15">
        <v>0.64700000000000002</v>
      </c>
    </row>
    <row r="17" spans="1:14" s="11" customFormat="1" x14ac:dyDescent="0.2">
      <c r="A17" s="9" t="str">
        <f>'1'!A17</f>
        <v>QUMICA</v>
      </c>
      <c r="B17" s="9" t="s">
        <v>50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93.44</v>
      </c>
      <c r="N17" s="15">
        <v>0.56089999999999995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100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81.357500000000002</v>
      </c>
      <c r="N28" s="19">
        <f>AVERAGE(N14:N27)</f>
        <v>0.60299999999999998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51</v>
      </c>
      <c r="C14" s="9" t="str">
        <f>'1'!C14</f>
        <v>306A</v>
      </c>
      <c r="D14" s="9" t="str">
        <f>'1'!D14</f>
        <v>IAMB</v>
      </c>
      <c r="E14" s="9">
        <f>'1'!E14</f>
        <v>27</v>
      </c>
      <c r="F14" s="9">
        <v>18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58.3</v>
      </c>
      <c r="N14" s="15">
        <v>0.69</v>
      </c>
    </row>
    <row r="15" spans="1:14" s="11" customFormat="1" x14ac:dyDescent="0.2">
      <c r="A15" s="9" t="str">
        <f>'1'!A15</f>
        <v>TALLER DE ETICA</v>
      </c>
      <c r="B15" s="9" t="s">
        <v>51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/>
      <c r="H15" s="10"/>
      <c r="I15" s="9">
        <f t="shared" ref="I14:I28" si="1">(E15-SUM(F15:G15))-K15</f>
        <v>0</v>
      </c>
      <c r="J15" s="10"/>
      <c r="K15" s="9">
        <v>0</v>
      </c>
      <c r="L15" s="10">
        <f t="shared" si="0"/>
        <v>0</v>
      </c>
      <c r="M15" s="9">
        <v>92.8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51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81.180000000000007</v>
      </c>
      <c r="N16" s="15">
        <v>0.67</v>
      </c>
    </row>
    <row r="17" spans="1:14" s="11" customFormat="1" x14ac:dyDescent="0.2">
      <c r="A17" s="9" t="str">
        <f>'1'!A17</f>
        <v>QUMICA</v>
      </c>
      <c r="B17" s="9" t="s">
        <v>51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94.71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100</v>
      </c>
      <c r="G28" s="17"/>
      <c r="H28" s="18"/>
      <c r="I28" s="17">
        <f t="shared" si="1"/>
        <v>10</v>
      </c>
      <c r="J28" s="18"/>
      <c r="K28" s="17">
        <f>SUM(K14:K27)</f>
        <v>0</v>
      </c>
      <c r="L28" s="18">
        <f t="shared" si="0"/>
        <v>0</v>
      </c>
      <c r="M28" s="17">
        <f>AVERAGE(M14:M27)</f>
        <v>81.747500000000002</v>
      </c>
      <c r="N28" s="19">
        <f>AVERAGE(N14:N27)</f>
        <v>0.6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Agosto -Diciembre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QUIMICA ORGANICA</v>
      </c>
      <c r="B14" s="9" t="s">
        <v>18</v>
      </c>
      <c r="C14" s="9" t="str">
        <f>'1'!C14</f>
        <v>306A</v>
      </c>
      <c r="D14" s="9" t="str">
        <f>'1'!D14</f>
        <v>IAMB</v>
      </c>
      <c r="E14" s="9">
        <v>27</v>
      </c>
      <c r="F14" s="9">
        <v>16</v>
      </c>
      <c r="G14" s="9">
        <v>7</v>
      </c>
      <c r="H14" s="10">
        <f>(F14+G14)/E14</f>
        <v>0.85185185185185186</v>
      </c>
      <c r="I14" s="9">
        <v>4</v>
      </c>
      <c r="J14" s="10">
        <f t="shared" ref="J14:J28" si="0">I14/E14</f>
        <v>0.14814814814814814</v>
      </c>
      <c r="K14" s="9">
        <v>0</v>
      </c>
      <c r="L14" s="10">
        <f t="shared" ref="L14:L28" si="1">K14/E14</f>
        <v>0</v>
      </c>
      <c r="M14" s="9">
        <v>77</v>
      </c>
      <c r="N14" s="15">
        <v>0.65510000000000002</v>
      </c>
    </row>
    <row r="15" spans="1:14" s="11" customFormat="1" x14ac:dyDescent="0.2">
      <c r="A15" s="9" t="str">
        <f>'1'!A15</f>
        <v>TALLER DE ETICA</v>
      </c>
      <c r="B15" s="9" t="s">
        <v>18</v>
      </c>
      <c r="C15" s="9" t="str">
        <f>'1'!C15</f>
        <v>106A</v>
      </c>
      <c r="D15" s="9" t="str">
        <f>'1'!D15</f>
        <v>IAMB</v>
      </c>
      <c r="E15" s="9">
        <f>'1'!E15</f>
        <v>25</v>
      </c>
      <c r="F15" s="9">
        <v>25</v>
      </c>
      <c r="G15" s="9">
        <v>0</v>
      </c>
      <c r="H15" s="10">
        <f t="shared" ref="H15:H17" si="2">(F15+G15)/E15</f>
        <v>1</v>
      </c>
      <c r="I15" s="9">
        <f t="shared" ref="I15:I28" si="3">(E15-SUM(F15:G15))-K15</f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93</v>
      </c>
      <c r="N15" s="15">
        <v>0.48</v>
      </c>
    </row>
    <row r="16" spans="1:14" s="11" customFormat="1" x14ac:dyDescent="0.2">
      <c r="A16" s="9" t="str">
        <f>'1'!A16</f>
        <v xml:space="preserve">FUNDAMENTOS DE AGUAS RESIDUALES </v>
      </c>
      <c r="B16" s="9" t="s">
        <v>18</v>
      </c>
      <c r="C16" s="9" t="str">
        <f>'1'!C16</f>
        <v>506B</v>
      </c>
      <c r="D16" s="9" t="str">
        <f>'1'!D16</f>
        <v>IAMB</v>
      </c>
      <c r="E16" s="9">
        <f>'1'!E16</f>
        <v>17</v>
      </c>
      <c r="F16" s="9">
        <v>16</v>
      </c>
      <c r="G16" s="9">
        <v>0</v>
      </c>
      <c r="H16" s="10">
        <f t="shared" si="2"/>
        <v>0.94117647058823528</v>
      </c>
      <c r="I16" s="9">
        <f t="shared" si="3"/>
        <v>1</v>
      </c>
      <c r="J16" s="10">
        <f t="shared" si="0"/>
        <v>5.8823529411764705E-2</v>
      </c>
      <c r="K16" s="9">
        <v>0</v>
      </c>
      <c r="L16" s="10">
        <f t="shared" si="1"/>
        <v>0</v>
      </c>
      <c r="M16" s="9">
        <v>84</v>
      </c>
      <c r="N16" s="15">
        <v>0.70579999999999998</v>
      </c>
    </row>
    <row r="17" spans="1:14" s="11" customFormat="1" x14ac:dyDescent="0.2">
      <c r="A17" s="9" t="str">
        <f>'1'!A17</f>
        <v>QUMICA</v>
      </c>
      <c r="B17" s="9" t="s">
        <v>18</v>
      </c>
      <c r="C17" s="9" t="str">
        <f>'1'!C17</f>
        <v>101A</v>
      </c>
      <c r="D17" s="9" t="str">
        <f>'1'!D17</f>
        <v>IND</v>
      </c>
      <c r="E17" s="9">
        <f>'1'!E17</f>
        <v>41</v>
      </c>
      <c r="F17" s="9">
        <v>41</v>
      </c>
      <c r="G17" s="9">
        <v>0</v>
      </c>
      <c r="H17" s="10">
        <f t="shared" si="2"/>
        <v>1</v>
      </c>
      <c r="I17" s="9">
        <f t="shared" si="3"/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94</v>
      </c>
      <c r="N17" s="15">
        <v>0.53649999999999998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110</v>
      </c>
      <c r="F28" s="17">
        <f>SUM(F14:F27)</f>
        <v>98</v>
      </c>
      <c r="G28" s="17">
        <f>SUM(G14:G27)</f>
        <v>7</v>
      </c>
      <c r="H28" s="18">
        <f>SUM(F28:G28)/E28</f>
        <v>0.95454545454545459</v>
      </c>
      <c r="I28" s="17">
        <f t="shared" si="3"/>
        <v>5</v>
      </c>
      <c r="J28" s="18">
        <f t="shared" si="0"/>
        <v>4.5454545454545456E-2</v>
      </c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0.59434999999999993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49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2025-01-08T17:37:55Z</dcterms:modified>
  <cp:category/>
  <cp:contentStatus/>
</cp:coreProperties>
</file>