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Calif\"/>
    </mc:Choice>
  </mc:AlternateContent>
  <xr:revisionPtr revIDLastSave="0" documentId="13_ncr:1_{92C9D253-E60F-4F65-997A-CD6986271D9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2" l="1"/>
  <c r="F17" i="22"/>
  <c r="E15" i="22"/>
  <c r="E16" i="22"/>
  <c r="E17" i="22"/>
  <c r="E14" i="22"/>
  <c r="H14" i="10"/>
  <c r="F14" i="10"/>
  <c r="F16" i="10"/>
  <c r="F15" i="10"/>
  <c r="F14" i="25"/>
  <c r="F22" i="24"/>
  <c r="F21" i="24"/>
  <c r="F16" i="24"/>
  <c r="F15" i="24"/>
  <c r="F14" i="24"/>
  <c r="E14" i="23"/>
  <c r="F14" i="22"/>
  <c r="F17" i="10"/>
  <c r="J14" i="22"/>
  <c r="H14" i="22"/>
  <c r="H15" i="10"/>
  <c r="H16" i="10"/>
  <c r="H17" i="10"/>
  <c r="F17" i="24" l="1"/>
  <c r="D20" i="24"/>
  <c r="F18" i="24"/>
  <c r="D16" i="24"/>
  <c r="C19" i="23" l="1"/>
  <c r="D19" i="23"/>
  <c r="E19" i="23"/>
  <c r="A19" i="23"/>
  <c r="N28" i="25" l="1"/>
  <c r="M28" i="25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F17" i="25" s="1"/>
  <c r="D17" i="25"/>
  <c r="C17" i="25"/>
  <c r="A17" i="25"/>
  <c r="E16" i="25"/>
  <c r="F16" i="25" s="1"/>
  <c r="D16" i="25"/>
  <c r="C16" i="25"/>
  <c r="A16" i="25"/>
  <c r="E15" i="25"/>
  <c r="D15" i="25"/>
  <c r="C15" i="25"/>
  <c r="A15" i="25"/>
  <c r="D14" i="25"/>
  <c r="C14" i="25"/>
  <c r="A14" i="25"/>
  <c r="B10" i="25"/>
  <c r="B37" i="25" s="1"/>
  <c r="L8" i="25"/>
  <c r="H8" i="25"/>
  <c r="E8" i="25"/>
  <c r="N27" i="24"/>
  <c r="M27" i="24"/>
  <c r="K27" i="24"/>
  <c r="G27" i="24"/>
  <c r="A26" i="24"/>
  <c r="A25" i="24"/>
  <c r="A24" i="24"/>
  <c r="D14" i="24"/>
  <c r="B10" i="24"/>
  <c r="B36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D17" i="23"/>
  <c r="C17" i="23"/>
  <c r="A17" i="23"/>
  <c r="A22" i="24" s="1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17" i="23"/>
  <c r="F17" i="23" s="1"/>
  <c r="H16" i="22"/>
  <c r="E16" i="23"/>
  <c r="F16" i="23" s="1"/>
  <c r="E15" i="23"/>
  <c r="F15" i="23" s="1"/>
  <c r="E28" i="25"/>
  <c r="F15" i="25"/>
  <c r="D19" i="24"/>
  <c r="D18" i="24"/>
  <c r="D17" i="24"/>
  <c r="C16" i="24"/>
  <c r="C15" i="24"/>
  <c r="C14" i="24"/>
  <c r="A21" i="24"/>
  <c r="A20" i="24"/>
  <c r="A19" i="24"/>
  <c r="A18" i="24"/>
  <c r="A17" i="24"/>
  <c r="A16" i="24"/>
  <c r="A15" i="24"/>
  <c r="A14" i="24"/>
  <c r="J14" i="25"/>
  <c r="H14" i="25"/>
  <c r="L14" i="25"/>
  <c r="L15" i="25"/>
  <c r="L16" i="25"/>
  <c r="L17" i="25"/>
  <c r="E27" i="24"/>
  <c r="E28" i="23"/>
  <c r="I18" i="22"/>
  <c r="I22" i="22"/>
  <c r="I26" i="22"/>
  <c r="E28" i="22"/>
  <c r="I28" i="10"/>
  <c r="L28" i="25" l="1"/>
  <c r="L27" i="24"/>
  <c r="F19" i="24" l="1"/>
  <c r="F20" i="24"/>
  <c r="F27" i="24"/>
  <c r="I27" i="24" s="1"/>
  <c r="J27" i="24" s="1"/>
  <c r="H27" i="24"/>
  <c r="F14" i="23" l="1"/>
  <c r="F28" i="23"/>
  <c r="I28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F15" i="22"/>
  <c r="H15" i="22" s="1"/>
  <c r="F28" i="22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<sst xmlns="http://schemas.openxmlformats.org/spreadsheetml/2006/main" count="193" uniqueCount="46">
  <si>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</si>
  <si>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</si>
  <si>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</si>
  <si>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</si>
  <si>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</si>
  <si>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</si>
  <si>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</si>
  <si>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</si>
  <si>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</si>
  <si>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</si>
  <si>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</si>
  <si>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</si>
  <si>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</si>
  <si>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</si>
  <si>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</si>
  <si>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</si>
  <si>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</si>
  <si>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</si>
  <si>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</si>
  <si>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</si>
  <si>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</si>
  <si>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</si>
  <si>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</si>
  <si>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</si>
  <si>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</si>
  <si>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</si>
  <si>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</si>
  <si>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</si>
  <si>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</si>
  <si>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</si>
  <si>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</si>
  <si>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</si>
  <si>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</si>
  <si>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</si>
  <si>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</si>
  <si>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211A</t>
  </si>
  <si>
    <t>806A</t>
  </si>
  <si>
    <t>606A</t>
  </si>
  <si>
    <t>FUNDAMENTOS DE INVESTIGACION</t>
  </si>
  <si>
    <t>FORMULACIÓN Y EVALUACION DE PROYECTOS</t>
  </si>
  <si>
    <t>GESTION AMBIENTAL I</t>
  </si>
  <si>
    <t>106A</t>
  </si>
  <si>
    <t>706A</t>
  </si>
  <si>
    <t>506A</t>
  </si>
  <si>
    <t>506B</t>
  </si>
  <si>
    <t>AGOSTO-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</si>
</sst>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27</v>
      </c>
      <c r="F14" s="9">
        <f>E14-I14</f>
        <v>23</v>
      </c>
      <c r="G14" s="9"/>
      <c r="H14" s="10">
        <f>F14/E14</f>
        <v>0.85185185185185186</v>
      </c>
      <c r="I14" s="9">
        <v>4</v>
      </c>
      <c r="J14" s="10">
        <f>I14/E14</f>
        <v>0.14814814814814814</v>
      </c>
      <c r="K14" s="9"/>
      <c r="L14" s="10"/>
      <c r="M14" s="9">
        <v>54</v>
      </c>
      <c r="N14" s="15">
        <v>0.67</v>
      </c>
    </row>
    <row r="15" spans="1:14" s="11" customFormat="1" ht="24.75" customHeight="1" x14ac:dyDescent="0.2">
      <c r="A15" s="8" t="s">
        <v>39</v>
      </c>
      <c r="B15" s="9">
        <v>1</v>
      </c>
      <c r="C15" s="9" t="s">
        <v>42</v>
      </c>
      <c r="D15" s="9" t="s">
        <v>31</v>
      </c>
      <c r="E15" s="9">
        <v>29</v>
      </c>
      <c r="F15" s="9">
        <f>E15-I15</f>
        <v>20</v>
      </c>
      <c r="G15" s="9"/>
      <c r="H15" s="10">
        <f t="shared" ref="H15:H17" si="0">F15/E15</f>
        <v>0.68965517241379315</v>
      </c>
      <c r="I15" s="9">
        <v>9</v>
      </c>
      <c r="J15" s="10">
        <f t="shared" ref="J15:J17" si="1">I15/E15</f>
        <v>0.31034482758620691</v>
      </c>
      <c r="K15" s="9"/>
      <c r="L15" s="10"/>
      <c r="M15" s="9">
        <v>63</v>
      </c>
      <c r="N15" s="15">
        <v>0.65</v>
      </c>
    </row>
    <row r="16" spans="1:14" s="11" customFormat="1" ht="18.75" customHeight="1" x14ac:dyDescent="0.2">
      <c r="A16" s="8" t="s">
        <v>40</v>
      </c>
      <c r="B16" s="9">
        <v>1</v>
      </c>
      <c r="C16" s="9" t="s">
        <v>43</v>
      </c>
      <c r="D16" s="9" t="s">
        <v>31</v>
      </c>
      <c r="E16" s="9">
        <v>23</v>
      </c>
      <c r="F16" s="9">
        <f>E16-I16</f>
        <v>20</v>
      </c>
      <c r="G16" s="9"/>
      <c r="H16" s="10">
        <f t="shared" si="0"/>
        <v>0.86956521739130432</v>
      </c>
      <c r="I16" s="9">
        <v>3</v>
      </c>
      <c r="J16" s="10">
        <f t="shared" si="1"/>
        <v>0.13043478260869565</v>
      </c>
      <c r="K16" s="9"/>
      <c r="L16" s="10"/>
      <c r="M16" s="9">
        <v>68</v>
      </c>
      <c r="N16" s="15">
        <v>0.78</v>
      </c>
    </row>
    <row r="17" spans="1:14" s="11" customFormat="1" ht="23.25" customHeight="1" x14ac:dyDescent="0.2">
      <c r="A17" s="8" t="s">
        <v>40</v>
      </c>
      <c r="B17" s="9">
        <v>1</v>
      </c>
      <c r="C17" s="9" t="s">
        <v>44</v>
      </c>
      <c r="D17" s="9" t="s">
        <v>31</v>
      </c>
      <c r="E17" s="9">
        <v>18</v>
      </c>
      <c r="F17" s="9">
        <f t="shared" ref="F17" si="2">E17-I17</f>
        <v>16</v>
      </c>
      <c r="G17" s="9"/>
      <c r="H17" s="10">
        <f t="shared" si="0"/>
        <v>0.88888888888888884</v>
      </c>
      <c r="I17" s="9">
        <v>2</v>
      </c>
      <c r="J17" s="10">
        <f t="shared" si="1"/>
        <v>0.1111111111111111</v>
      </c>
      <c r="K17" s="9"/>
      <c r="L17" s="10"/>
      <c r="M17" s="9">
        <v>79</v>
      </c>
      <c r="N17" s="15">
        <v>0.89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79</v>
      </c>
      <c r="G28" s="17">
        <f>SUM(G14:G27)</f>
        <v>0</v>
      </c>
      <c r="H28" s="18"/>
      <c r="I28" s="17">
        <f t="shared" ref="I28" si="3">(E28-SUM(F28:G28))-K28</f>
        <v>18</v>
      </c>
      <c r="J28" s="18"/>
      <c r="K28" s="17">
        <f>SUM(K14:K27)</f>
        <v>0</v>
      </c>
      <c r="L28" s="18"/>
      <c r="M28" s="17">
        <f>AVERAGE(M14:M27)</f>
        <v>66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27</v>
      </c>
      <c r="F14" s="9">
        <f>E14-I14</f>
        <v>25</v>
      </c>
      <c r="G14" s="9"/>
      <c r="H14" s="10">
        <f>F14/E14</f>
        <v>0.92592592592592593</v>
      </c>
      <c r="I14" s="9">
        <v>2</v>
      </c>
      <c r="J14" s="10">
        <f>I14/E14</f>
        <v>7.407407407407407E-2</v>
      </c>
      <c r="K14" s="9"/>
      <c r="L14" s="10"/>
      <c r="M14" s="9">
        <v>56</v>
      </c>
      <c r="N14" s="15">
        <v>0.95</v>
      </c>
    </row>
    <row r="15" spans="1:14" s="11" customFormat="1" ht="25.5" x14ac:dyDescent="0.2">
      <c r="A15" s="9" t="str">
        <f>'1'!A15</f>
        <v>FORMULACIÓN Y EVALUACION DE PROYECTOS</v>
      </c>
      <c r="B15" s="9">
        <v>2</v>
      </c>
      <c r="C15" s="9" t="str">
        <f>'1'!C15</f>
        <v>706A</v>
      </c>
      <c r="D15" s="9" t="str">
        <f>'1'!D15</f>
        <v>IAMB</v>
      </c>
      <c r="E15" s="9">
        <f>'1'!E15</f>
        <v>29</v>
      </c>
      <c r="F15" s="9">
        <f>E15-I15</f>
        <v>20</v>
      </c>
      <c r="G15" s="9"/>
      <c r="H15" s="10">
        <f t="shared" ref="H15:H17" si="0">F15/E15</f>
        <v>0.68965517241379315</v>
      </c>
      <c r="I15" s="9">
        <v>9</v>
      </c>
      <c r="J15" s="10">
        <f t="shared" ref="J15:J17" si="1">I15/E15</f>
        <v>0.31034482758620691</v>
      </c>
      <c r="K15" s="9"/>
      <c r="L15" s="10"/>
      <c r="M15" s="9">
        <v>42</v>
      </c>
      <c r="N15" s="15">
        <v>0.7</v>
      </c>
    </row>
    <row r="16" spans="1:14" s="11" customFormat="1" x14ac:dyDescent="0.2">
      <c r="A16" s="9" t="str">
        <f>'1'!A16</f>
        <v>GESTION AMBIENTAL I</v>
      </c>
      <c r="B16" s="9">
        <v>2</v>
      </c>
      <c r="C16" s="9" t="str">
        <f>'1'!C16</f>
        <v>506A</v>
      </c>
      <c r="D16" s="9" t="str">
        <f>'1'!D16</f>
        <v>IAMB</v>
      </c>
      <c r="E16" s="9">
        <f>'1'!E16</f>
        <v>23</v>
      </c>
      <c r="F16" s="9">
        <f t="shared" ref="F16:F17" si="2">E16-I16</f>
        <v>23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76</v>
      </c>
      <c r="N16" s="15">
        <v>0.85</v>
      </c>
    </row>
    <row r="17" spans="1:14" s="11" customFormat="1" x14ac:dyDescent="0.2">
      <c r="A17" s="9" t="str">
        <f>'1'!A17</f>
        <v>GESTION AMBIENTAL I</v>
      </c>
      <c r="B17" s="9">
        <v>2</v>
      </c>
      <c r="C17" s="9" t="str">
        <f>'1'!C17</f>
        <v>506B</v>
      </c>
      <c r="D17" s="9" t="str">
        <f>'1'!D17</f>
        <v>IAMB</v>
      </c>
      <c r="E17" s="9">
        <f>'1'!E17</f>
        <v>18</v>
      </c>
      <c r="F17" s="9">
        <f t="shared" si="2"/>
        <v>17</v>
      </c>
      <c r="G17" s="9"/>
      <c r="H17" s="10">
        <f t="shared" si="0"/>
        <v>0.94444444444444442</v>
      </c>
      <c r="I17" s="9">
        <v>1</v>
      </c>
      <c r="J17" s="10">
        <f t="shared" si="1"/>
        <v>5.5555555555555552E-2</v>
      </c>
      <c r="K17" s="9"/>
      <c r="L17" s="10"/>
      <c r="M17" s="9">
        <v>83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85</v>
      </c>
      <c r="G28" s="17">
        <f>SUM(G14:G27)</f>
        <v>0</v>
      </c>
      <c r="H28" s="18"/>
      <c r="I28" s="17">
        <f t="shared" si="3"/>
        <v>12</v>
      </c>
      <c r="J28" s="18"/>
      <c r="K28" s="17">
        <f>SUM(K14:K27)</f>
        <v>0</v>
      </c>
      <c r="L28" s="18"/>
      <c r="M28" s="17">
        <f>AVERAGE(M14:M27)</f>
        <v>64.25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3</v>
      </c>
      <c r="C14" s="9" t="str">
        <f>'1'!C14</f>
        <v>106A</v>
      </c>
      <c r="D14" s="9" t="str">
        <f>'1'!D14</f>
        <v>IAMB</v>
      </c>
      <c r="E14" s="9">
        <f>'2'!E14</f>
        <v>27</v>
      </c>
      <c r="F14" s="9">
        <f>E14-I14</f>
        <v>27</v>
      </c>
      <c r="G14" s="9"/>
      <c r="H14" s="10"/>
      <c r="I14" s="9">
        <v>0</v>
      </c>
      <c r="J14" s="10"/>
      <c r="K14" s="9"/>
      <c r="L14" s="10"/>
      <c r="M14" s="9">
        <v>0</v>
      </c>
      <c r="N14" s="15">
        <v>0</v>
      </c>
    </row>
    <row r="15" spans="1:14" s="11" customFormat="1" ht="25.5" x14ac:dyDescent="0.2">
      <c r="A15" s="9" t="str">
        <f>'1'!A15</f>
        <v>FORMULACIÓN Y EVALUACION DE PROYECTOS</v>
      </c>
      <c r="B15" s="9">
        <v>3</v>
      </c>
      <c r="C15" s="9" t="str">
        <f>'1'!C15</f>
        <v>706A</v>
      </c>
      <c r="D15" s="9" t="str">
        <f>'1'!D15</f>
        <v>IAMB</v>
      </c>
      <c r="E15" s="9">
        <f>'2'!E15</f>
        <v>29</v>
      </c>
      <c r="F15" s="9">
        <f t="shared" ref="F15:F17" si="0">E15-I15</f>
        <v>29</v>
      </c>
      <c r="G15" s="9"/>
      <c r="H15" s="10"/>
      <c r="I15" s="9">
        <v>0</v>
      </c>
      <c r="J15" s="10"/>
      <c r="K15" s="9"/>
      <c r="L15" s="10"/>
      <c r="M15" s="9">
        <v>0</v>
      </c>
      <c r="N15" s="15">
        <v>0</v>
      </c>
    </row>
    <row r="16" spans="1:14" s="11" customFormat="1" x14ac:dyDescent="0.2">
      <c r="A16" s="9" t="str">
        <f>'1'!A16</f>
        <v>GESTION AMBIENTAL I</v>
      </c>
      <c r="B16" s="9">
        <v>3</v>
      </c>
      <c r="C16" s="9" t="str">
        <f>'1'!C16</f>
        <v>506A</v>
      </c>
      <c r="D16" s="9" t="str">
        <f>'1'!D16</f>
        <v>IAMB</v>
      </c>
      <c r="E16" s="9">
        <f>'2'!E16</f>
        <v>23</v>
      </c>
      <c r="F16" s="9">
        <f t="shared" si="0"/>
        <v>23</v>
      </c>
      <c r="G16" s="9"/>
      <c r="H16" s="10"/>
      <c r="I16" s="9">
        <v>0</v>
      </c>
      <c r="J16" s="10"/>
      <c r="K16" s="9"/>
      <c r="L16" s="10"/>
      <c r="M16" s="9">
        <v>0</v>
      </c>
      <c r="N16" s="15">
        <v>0</v>
      </c>
    </row>
    <row r="17" spans="1:14" s="11" customFormat="1" x14ac:dyDescent="0.2">
      <c r="A17" s="9" t="str">
        <f>'1'!A17</f>
        <v>GESTION AMBIENTAL I</v>
      </c>
      <c r="B17" s="9">
        <v>3</v>
      </c>
      <c r="C17" s="9" t="str">
        <f>'1'!C17</f>
        <v>506B</v>
      </c>
      <c r="D17" s="9" t="str">
        <f>'1'!D17</f>
        <v>IAMB</v>
      </c>
      <c r="E17" s="9">
        <f>'2'!E17</f>
        <v>18</v>
      </c>
      <c r="F17" s="9">
        <f t="shared" si="0"/>
        <v>18</v>
      </c>
      <c r="G17" s="9"/>
      <c r="H17" s="10"/>
      <c r="I17" s="9">
        <v>0</v>
      </c>
      <c r="J17" s="10"/>
      <c r="K17" s="9"/>
      <c r="L17" s="10"/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>
        <v>0</v>
      </c>
      <c r="N18" s="15">
        <v>0</v>
      </c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1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97</v>
      </c>
      <c r="G28" s="17">
        <f>SUM(G14:G27)</f>
        <v>0</v>
      </c>
      <c r="H28" s="18"/>
      <c r="I28" s="17">
        <f t="shared" si="1"/>
        <v>0</v>
      </c>
      <c r="J28" s="18"/>
      <c r="K28" s="17">
        <f>SUM(K14:K27)</f>
        <v>0</v>
      </c>
      <c r="L28" s="18"/>
      <c r="M28" s="17">
        <f>AVERAGE(M14:M27)</f>
        <v>0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7" zoomScale="85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58.5" customHeight="1" x14ac:dyDescent="0.2">
      <c r="A14" s="9" t="str">
        <f>'3'!A14</f>
        <v>FUNDAMENTOS DE INVESTIGACION</v>
      </c>
      <c r="B14" s="9">
        <v>4</v>
      </c>
      <c r="C14" s="9" t="str">
        <f>'3'!C14</f>
        <v>106A</v>
      </c>
      <c r="D14" s="9" t="str">
        <f>'1'!D14</f>
        <v>IAMB</v>
      </c>
      <c r="E14" s="9">
        <v>33</v>
      </c>
      <c r="F14" s="9">
        <f>E14-I14</f>
        <v>33</v>
      </c>
      <c r="G14" s="9"/>
      <c r="H14" s="10"/>
      <c r="I14" s="9">
        <v>0</v>
      </c>
      <c r="J14" s="10"/>
      <c r="K14" s="9"/>
      <c r="L14" s="10"/>
      <c r="M14" s="9">
        <v>0</v>
      </c>
      <c r="N14" s="15">
        <v>0</v>
      </c>
    </row>
    <row r="15" spans="1:14" s="11" customFormat="1" x14ac:dyDescent="0.2">
      <c r="A15" s="9" t="str">
        <f>'3'!A14</f>
        <v>FUNDAMENTOS DE INVESTIGACION</v>
      </c>
      <c r="B15" s="9">
        <v>5</v>
      </c>
      <c r="C15" s="9" t="str">
        <f>'3'!C14</f>
        <v>106A</v>
      </c>
      <c r="D15" s="9" t="s">
        <v>31</v>
      </c>
      <c r="E15" s="9">
        <v>33</v>
      </c>
      <c r="F15" s="9">
        <f>E15-I15</f>
        <v>33</v>
      </c>
      <c r="G15" s="9"/>
      <c r="H15" s="10"/>
      <c r="I15" s="9">
        <v>0</v>
      </c>
      <c r="J15" s="10"/>
      <c r="K15" s="9"/>
      <c r="L15" s="10"/>
      <c r="M15" s="9">
        <v>0</v>
      </c>
      <c r="N15" s="15">
        <v>0</v>
      </c>
    </row>
    <row r="16" spans="1:14" s="11" customFormat="1" x14ac:dyDescent="0.2">
      <c r="A16" s="9" t="str">
        <f>'3'!A14</f>
        <v>FUNDAMENTOS DE INVESTIGACION</v>
      </c>
      <c r="B16" s="9">
        <v>6</v>
      </c>
      <c r="C16" s="9" t="str">
        <f>'3'!C14</f>
        <v>106A</v>
      </c>
      <c r="D16" s="9" t="str">
        <f>'1'!D16</f>
        <v>IAMB</v>
      </c>
      <c r="E16" s="9">
        <v>33</v>
      </c>
      <c r="F16" s="9">
        <f>E16-I16</f>
        <v>33</v>
      </c>
      <c r="G16" s="9"/>
      <c r="H16" s="10"/>
      <c r="I16" s="9">
        <v>0</v>
      </c>
      <c r="J16" s="10"/>
      <c r="K16" s="9"/>
      <c r="L16" s="10"/>
      <c r="M16" s="9">
        <v>0</v>
      </c>
      <c r="N16" s="15">
        <v>0</v>
      </c>
    </row>
    <row r="17" spans="1:14" s="11" customFormat="1" ht="25.5" x14ac:dyDescent="0.2">
      <c r="A17" s="9" t="str">
        <f>'3'!A15</f>
        <v>FORMULACIÓN Y EVALUACION DE PROYECTOS</v>
      </c>
      <c r="B17" s="9">
        <v>4</v>
      </c>
      <c r="C17" s="9" t="s">
        <v>35</v>
      </c>
      <c r="D17" s="9" t="str">
        <f>'3'!D15</f>
        <v>IAMB</v>
      </c>
      <c r="E17" s="9">
        <v>18</v>
      </c>
      <c r="F17" s="9">
        <f t="shared" ref="F17:F22" si="0">E17-I17</f>
        <v>18</v>
      </c>
      <c r="G17" s="9"/>
      <c r="H17" s="10"/>
      <c r="I17" s="9">
        <v>0</v>
      </c>
      <c r="J17" s="10"/>
      <c r="K17" s="9"/>
      <c r="L17" s="10"/>
      <c r="M17" s="9">
        <v>0</v>
      </c>
      <c r="N17" s="15">
        <v>0</v>
      </c>
    </row>
    <row r="18" spans="1:14" s="11" customFormat="1" ht="25.5" x14ac:dyDescent="0.2">
      <c r="A18" s="9" t="str">
        <f>'3'!A15</f>
        <v>FORMULACIÓN Y EVALUACION DE PROYECTOS</v>
      </c>
      <c r="B18" s="9">
        <v>5</v>
      </c>
      <c r="C18" s="9" t="s">
        <v>35</v>
      </c>
      <c r="D18" s="9" t="str">
        <f>'3'!D15</f>
        <v>IAMB</v>
      </c>
      <c r="E18" s="9">
        <v>18</v>
      </c>
      <c r="F18" s="9">
        <f t="shared" si="0"/>
        <v>18</v>
      </c>
      <c r="G18" s="9"/>
      <c r="H18" s="10"/>
      <c r="I18" s="9">
        <v>0</v>
      </c>
      <c r="J18" s="10"/>
      <c r="K18" s="9"/>
      <c r="L18" s="10"/>
      <c r="M18" s="9">
        <v>0</v>
      </c>
      <c r="N18" s="15">
        <v>0</v>
      </c>
    </row>
    <row r="19" spans="1:14" s="11" customFormat="1" ht="25.5" x14ac:dyDescent="0.2">
      <c r="A19" s="9" t="str">
        <f>'3'!A15</f>
        <v>FORMULACIÓN Y EVALUACION DE PROYECTOS</v>
      </c>
      <c r="B19" s="9">
        <v>6</v>
      </c>
      <c r="C19" s="9" t="s">
        <v>35</v>
      </c>
      <c r="D19" s="9" t="str">
        <f>'3'!D15</f>
        <v>IAMB</v>
      </c>
      <c r="E19" s="9">
        <v>18</v>
      </c>
      <c r="F19" s="9">
        <f t="shared" si="0"/>
        <v>18</v>
      </c>
      <c r="G19" s="9"/>
      <c r="H19" s="10"/>
      <c r="I19" s="9">
        <v>0</v>
      </c>
      <c r="J19" s="10"/>
      <c r="K19" s="9"/>
      <c r="L19" s="10"/>
      <c r="M19" s="9">
        <v>0</v>
      </c>
      <c r="N19" s="15">
        <v>0</v>
      </c>
    </row>
    <row r="20" spans="1:14" s="11" customFormat="1" x14ac:dyDescent="0.2">
      <c r="A20" s="9" t="str">
        <f>'3'!A16</f>
        <v>GESTION AMBIENTAL I</v>
      </c>
      <c r="B20" s="9">
        <v>4</v>
      </c>
      <c r="C20" s="9" t="s">
        <v>36</v>
      </c>
      <c r="D20" s="9" t="str">
        <f>'1'!D17</f>
        <v>IAMB</v>
      </c>
      <c r="E20" s="9">
        <v>20</v>
      </c>
      <c r="F20" s="9">
        <f t="shared" si="0"/>
        <v>20</v>
      </c>
      <c r="G20" s="9"/>
      <c r="H20" s="10"/>
      <c r="I20" s="9">
        <v>0</v>
      </c>
      <c r="J20" s="10"/>
      <c r="K20" s="9"/>
      <c r="L20" s="10"/>
      <c r="M20" s="9">
        <v>0</v>
      </c>
      <c r="N20" s="15">
        <v>0</v>
      </c>
    </row>
    <row r="21" spans="1:14" s="11" customFormat="1" x14ac:dyDescent="0.2">
      <c r="A21" s="9" t="str">
        <f>'3'!A16</f>
        <v>GESTION AMBIENTAL I</v>
      </c>
      <c r="B21" s="9">
        <v>5</v>
      </c>
      <c r="C21" s="9" t="s">
        <v>36</v>
      </c>
      <c r="D21" s="9" t="s">
        <v>31</v>
      </c>
      <c r="E21" s="9">
        <v>20</v>
      </c>
      <c r="F21" s="9">
        <f t="shared" si="0"/>
        <v>20</v>
      </c>
      <c r="G21" s="9"/>
      <c r="H21" s="10"/>
      <c r="I21" s="9">
        <v>0</v>
      </c>
      <c r="J21" s="10"/>
      <c r="K21" s="9"/>
      <c r="L21" s="10"/>
      <c r="M21" s="9">
        <v>0</v>
      </c>
      <c r="N21" s="15">
        <v>0</v>
      </c>
    </row>
    <row r="22" spans="1:14" s="11" customFormat="1" x14ac:dyDescent="0.2">
      <c r="A22" s="9" t="str">
        <f>'3'!A17</f>
        <v>GESTION AMBIENTAL I</v>
      </c>
      <c r="B22" s="9">
        <v>3</v>
      </c>
      <c r="C22" s="9" t="s">
        <v>37</v>
      </c>
      <c r="D22" s="9" t="s">
        <v>31</v>
      </c>
      <c r="E22" s="9">
        <v>18</v>
      </c>
      <c r="F22" s="9">
        <f t="shared" si="0"/>
        <v>18</v>
      </c>
      <c r="G22" s="9"/>
      <c r="H22" s="10"/>
      <c r="I22" s="9">
        <v>0</v>
      </c>
      <c r="J22" s="10"/>
      <c r="K22" s="9"/>
      <c r="L22" s="10"/>
      <c r="M22" s="9">
        <v>0</v>
      </c>
      <c r="N22" s="15">
        <v>0</v>
      </c>
    </row>
    <row r="23" spans="1:14" s="11" customFormat="1" x14ac:dyDescent="0.2"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'1'!A22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'1'!A23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211</v>
      </c>
      <c r="F27" s="17">
        <f>SUM(F14:F26)</f>
        <v>211</v>
      </c>
      <c r="G27" s="17">
        <f>SUM(G14:G26)</f>
        <v>0</v>
      </c>
      <c r="H27" s="18">
        <f>SUM(F27:G27)/E27</f>
        <v>1</v>
      </c>
      <c r="I27" s="17">
        <f t="shared" ref="I27" si="1">(E27-SUM(F27:G27))-K27</f>
        <v>0</v>
      </c>
      <c r="J27" s="18">
        <f t="shared" ref="J27" si="2">I27/E27</f>
        <v>0</v>
      </c>
      <c r="K27" s="17">
        <f>SUM(K14:K26)</f>
        <v>0</v>
      </c>
      <c r="L27" s="18">
        <f t="shared" ref="L27" si="3">K27/E27</f>
        <v>0</v>
      </c>
      <c r="M27" s="17">
        <f>AVERAGE(M14:M26)</f>
        <v>0</v>
      </c>
      <c r="N27" s="19">
        <f>AVERAGE(N14:N26)</f>
        <v>0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ERASTO DEL ÁNGEL PÉREZ</v>
      </c>
      <c r="C36" s="40"/>
      <c r="D36" s="40"/>
      <c r="E36" s="13"/>
      <c r="F36" s="13"/>
      <c r="G36" s="40" t="s">
        <v>34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S27" sqref="S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FUNDAMENTOS DE INVESTIGACION</v>
      </c>
      <c r="B14" s="9" t="s">
        <v>18</v>
      </c>
      <c r="C14" s="9" t="str">
        <f>'1'!C14</f>
        <v>106A</v>
      </c>
      <c r="D14" s="9" t="str">
        <f>'1'!D14</f>
        <v>IAMB</v>
      </c>
      <c r="E14" s="9">
        <v>34</v>
      </c>
      <c r="F14" s="9">
        <f>E14-G14-I14</f>
        <v>19</v>
      </c>
      <c r="G14" s="9">
        <v>8</v>
      </c>
      <c r="H14" s="10">
        <f>(F14+G14)/E14</f>
        <v>0.79411764705882348</v>
      </c>
      <c r="I14" s="9">
        <v>7</v>
      </c>
      <c r="J14" s="10">
        <f t="shared" ref="J14:J28" si="0">I14/E14</f>
        <v>0.20588235294117646</v>
      </c>
      <c r="K14" s="9">
        <v>0</v>
      </c>
      <c r="L14" s="10">
        <f t="shared" ref="L14:L28" si="1">K14/E14</f>
        <v>0</v>
      </c>
      <c r="M14" s="9">
        <v>71</v>
      </c>
      <c r="N14" s="15">
        <v>0.79</v>
      </c>
    </row>
    <row r="15" spans="1:14" s="11" customFormat="1" ht="25.5" x14ac:dyDescent="0.2">
      <c r="A15" s="21" t="str">
        <f>'1'!A15</f>
        <v>FORMULACIÓN Y EVALUACION DE PROYECTOS</v>
      </c>
      <c r="B15" s="9" t="s">
        <v>18</v>
      </c>
      <c r="C15" s="9" t="str">
        <f>'1'!C15</f>
        <v>706A</v>
      </c>
      <c r="D15" s="9" t="str">
        <f>'1'!D15</f>
        <v>IAMB</v>
      </c>
      <c r="E15" s="9">
        <f>'1'!E15</f>
        <v>29</v>
      </c>
      <c r="F15" s="9">
        <f>E15-G15-I15</f>
        <v>24</v>
      </c>
      <c r="G15" s="9">
        <v>5</v>
      </c>
      <c r="H15" s="10">
        <f t="shared" ref="H15:H17" si="2">(F15+G15)/E15</f>
        <v>1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93</v>
      </c>
      <c r="N15" s="15">
        <v>0.72</v>
      </c>
    </row>
    <row r="16" spans="1:14" s="11" customFormat="1" x14ac:dyDescent="0.2">
      <c r="A16" s="21" t="str">
        <f>'1'!A16</f>
        <v>GESTION AMBIENTAL I</v>
      </c>
      <c r="B16" s="9" t="s">
        <v>18</v>
      </c>
      <c r="C16" s="9" t="str">
        <f>'1'!C16</f>
        <v>506A</v>
      </c>
      <c r="D16" s="9" t="str">
        <f>'1'!D16</f>
        <v>IAMB</v>
      </c>
      <c r="E16" s="9">
        <f>'1'!E16</f>
        <v>23</v>
      </c>
      <c r="F16" s="9">
        <f>E16-G16-I16</f>
        <v>13</v>
      </c>
      <c r="G16" s="9">
        <v>10</v>
      </c>
      <c r="H16" s="10">
        <f t="shared" si="2"/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85</v>
      </c>
      <c r="N16" s="15">
        <v>0.45</v>
      </c>
    </row>
    <row r="17" spans="1:14" s="11" customFormat="1" x14ac:dyDescent="0.2">
      <c r="A17" s="21" t="str">
        <f>'1'!A17</f>
        <v>GESTION AMBIENTAL I</v>
      </c>
      <c r="B17" s="9" t="s">
        <v>18</v>
      </c>
      <c r="C17" s="9" t="str">
        <f>'1'!C17</f>
        <v>506B</v>
      </c>
      <c r="D17" s="9" t="str">
        <f>'1'!D17</f>
        <v>IAMB</v>
      </c>
      <c r="E17" s="9">
        <f>'1'!E17</f>
        <v>18</v>
      </c>
      <c r="F17" s="9">
        <f>E17-G17-I17</f>
        <v>17</v>
      </c>
      <c r="G17" s="9">
        <v>1</v>
      </c>
      <c r="H17" s="10">
        <f t="shared" si="2"/>
        <v>1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94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73</v>
      </c>
      <c r="G28" s="17">
        <f>SUM(G14:G27)</f>
        <v>24</v>
      </c>
      <c r="H28" s="18">
        <f>SUM(F28:G28)/E28</f>
        <v>0.93269230769230771</v>
      </c>
      <c r="I28" s="17">
        <f t="shared" ref="I28" si="3">(E28-SUM(F28:G28))-K28</f>
        <v>7</v>
      </c>
      <c r="J28" s="18">
        <f t="shared" si="0"/>
        <v>6.7307692307692304E-2</v>
      </c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0.63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2024-10-26T09:22:23Z</dcterms:modified>
  <cp:category/>
  <cp:contentStatus/>
</cp:coreProperties>
</file>