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Ago24-Enen25\"/>
    </mc:Choice>
  </mc:AlternateContent>
  <bookViews>
    <workbookView xWindow="0" yWindow="0" windowWidth="20490" windowHeight="7650" activeTab="4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5" l="1"/>
  <c r="M28" i="5"/>
  <c r="K28" i="5"/>
  <c r="G28" i="5"/>
  <c r="F2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17" i="3"/>
  <c r="H17" i="3" s="1"/>
  <c r="D17" i="3"/>
  <c r="C17" i="3"/>
  <c r="A17" i="3"/>
  <c r="E16" i="3"/>
  <c r="H16" i="3" s="1"/>
  <c r="D16" i="3"/>
  <c r="C16" i="3"/>
  <c r="A16" i="3"/>
  <c r="E15" i="3"/>
  <c r="H15" i="3" s="1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N28" i="2"/>
  <c r="M28" i="2"/>
  <c r="K28" i="2"/>
  <c r="F28" i="2"/>
  <c r="I27" i="2"/>
  <c r="I26" i="2"/>
  <c r="I24" i="2"/>
  <c r="I23" i="2"/>
  <c r="I22" i="2"/>
  <c r="I20" i="2"/>
  <c r="I19" i="2"/>
  <c r="I18" i="2"/>
  <c r="B10" i="2"/>
  <c r="B37" i="2" s="1"/>
  <c r="L8" i="2"/>
  <c r="H8" i="2"/>
  <c r="E8" i="2"/>
  <c r="G28" i="1"/>
  <c r="F28" i="1"/>
  <c r="E28" i="1"/>
  <c r="I16" i="5" l="1"/>
  <c r="J16" i="5" s="1"/>
  <c r="H16" i="5"/>
  <c r="H14" i="5"/>
  <c r="I21" i="2"/>
  <c r="I25" i="2"/>
  <c r="H15" i="5"/>
  <c r="H17" i="5"/>
  <c r="I15" i="5"/>
  <c r="J15" i="5" s="1"/>
  <c r="I17" i="5"/>
  <c r="J17" i="5" s="1"/>
  <c r="L28" i="3"/>
  <c r="E28" i="5"/>
  <c r="I28" i="5" s="1"/>
  <c r="J28" i="5" s="1"/>
  <c r="J14" i="5"/>
  <c r="I28" i="3"/>
  <c r="J28" i="3" s="1"/>
  <c r="H28" i="3"/>
  <c r="L15" i="4"/>
  <c r="I14" i="3"/>
  <c r="J14" i="3" s="1"/>
  <c r="I15" i="3"/>
  <c r="J15" i="3" s="1"/>
  <c r="I16" i="3"/>
  <c r="J16" i="3" s="1"/>
  <c r="I17" i="3"/>
  <c r="J17" i="3" s="1"/>
  <c r="L14" i="4"/>
  <c r="L16" i="4"/>
  <c r="L17" i="4"/>
  <c r="L14" i="3"/>
  <c r="L15" i="3"/>
  <c r="L16" i="3"/>
  <c r="L17" i="3"/>
  <c r="H14" i="4"/>
  <c r="H15" i="4"/>
  <c r="H16" i="4"/>
  <c r="H17" i="4"/>
  <c r="E28" i="4"/>
  <c r="H14" i="3"/>
  <c r="H28" i="5" l="1"/>
  <c r="L28" i="5"/>
  <c r="L28" i="4"/>
  <c r="I28" i="4"/>
  <c r="J28" i="4" s="1"/>
  <c r="H28" i="4"/>
</calcChain>
</file>

<file path=xl/comments1.xml><?xml version="1.0" encoding="utf-8"?>
<comments xmlns="http://schemas.openxmlformats.org/spreadsheetml/2006/main">
  <authors>
    <author/>
  </authors>
  <commentList>
    <comment ref="B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<sst xmlns="http://schemas.openxmlformats.org/spreadsheetml/2006/main" count="206" uniqueCount="48">
  <si>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</si>
  <si>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</si>
  <si>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</si>
  <si>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</si>
  <si>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</si>
  <si>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</si>
  <si>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</si>
  <si>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</si>
  <si>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</si>
  <si>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</si>
  <si>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</si>
  <si>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</si>
  <si>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</si>
  <si>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</si>
  <si>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</si>
  <si>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</si>
  <si>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</si>
  <si>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</si>
  <si>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</si>
  <si>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</si>
  <si>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</si>
  <si>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</si>
  <si>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</si>
  <si>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</si>
  <si>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</si>
  <si>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</si>
  <si>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</si>
  <si>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</si>
  <si>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</si>
  <si>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</si>
  <si>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</si>
  <si>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</si>
  <si>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</si>
  <si>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II</t>
  </si>
  <si>
    <t>III</t>
  </si>
  <si>
    <t>LADM</t>
  </si>
  <si>
    <t>L.A.E. RENATA RAMOS MORENO</t>
  </si>
  <si>
    <t xml:space="preserve">Mezcla de Mercadotecnia </t>
  </si>
  <si>
    <t>Ago-Dic2024</t>
  </si>
  <si>
    <t>L.A. CARLOS DE JESUS MORTEO PEÑA</t>
  </si>
  <si>
    <t>505 A</t>
  </si>
  <si>
    <t>Administración financiera I</t>
  </si>
  <si>
    <t>505 B</t>
  </si>
  <si>
    <t>Gestión financiera para proyectos de innovación</t>
  </si>
  <si>
    <t>705 A</t>
  </si>
  <si>
    <t>IV</t>
  </si>
  <si>
    <t>FINAL</t>
  </si>
  <si>
    <t xml:space="preserve">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</si>
</sst>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7" fontId="1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1420547</xdr:colOff>
      <xdr:row>36</xdr:row>
      <xdr:rowOff>223627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3225" y="7381875"/>
          <a:ext cx="2277797" cy="1014202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200025</xdr:colOff>
      <xdr:row>32</xdr:row>
      <xdr:rowOff>117031</xdr:rowOff>
    </xdr:from>
    <xdr:to>
      <xdr:col>9</xdr:col>
      <xdr:colOff>219074</xdr:colOff>
      <xdr:row>36</xdr:row>
      <xdr:rowOff>133348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2775" y="7336981"/>
          <a:ext cx="1762124" cy="968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22" workbookViewId="0">
      <selection activeCell="A14" sqref="A14:N1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31</v>
      </c>
      <c r="B6" s="22"/>
      <c r="C6" s="22"/>
      <c r="D6" s="22"/>
      <c r="E6" s="31" t="s">
        <v>32</v>
      </c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 t="s">
        <v>5</v>
      </c>
      <c r="C8" s="32"/>
      <c r="D8" s="6" t="s">
        <v>6</v>
      </c>
      <c r="E8" s="7">
        <v>4</v>
      </c>
      <c r="F8" s="1"/>
      <c r="G8" s="4" t="s">
        <v>7</v>
      </c>
      <c r="H8" s="7">
        <v>3</v>
      </c>
      <c r="I8" s="37" t="s">
        <v>8</v>
      </c>
      <c r="J8" s="22"/>
      <c r="K8" s="22"/>
      <c r="L8" s="38" t="s">
        <v>38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">
        <v>39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0" t="s">
        <v>37</v>
      </c>
      <c r="B14" s="11" t="s">
        <v>22</v>
      </c>
      <c r="C14" s="11" t="s">
        <v>40</v>
      </c>
      <c r="D14" s="11" t="s">
        <v>35</v>
      </c>
      <c r="E14" s="11">
        <v>24</v>
      </c>
      <c r="F14" s="11">
        <v>24</v>
      </c>
      <c r="G14" s="11"/>
      <c r="H14" s="12"/>
      <c r="I14" s="11">
        <v>0</v>
      </c>
      <c r="J14" s="12"/>
      <c r="K14" s="11"/>
      <c r="L14" s="12">
        <v>0</v>
      </c>
      <c r="M14" s="11">
        <v>82.7</v>
      </c>
      <c r="N14" s="13">
        <v>0.375</v>
      </c>
    </row>
    <row r="15" spans="1:14" ht="12.75" customHeight="1" x14ac:dyDescent="0.2">
      <c r="A15" s="10" t="s">
        <v>41</v>
      </c>
      <c r="B15" s="11" t="s">
        <v>22</v>
      </c>
      <c r="C15" s="11" t="s">
        <v>40</v>
      </c>
      <c r="D15" s="11" t="s">
        <v>35</v>
      </c>
      <c r="E15" s="11">
        <v>23</v>
      </c>
      <c r="F15" s="11">
        <v>17</v>
      </c>
      <c r="G15" s="11"/>
      <c r="H15" s="12"/>
      <c r="I15" s="11">
        <v>6</v>
      </c>
      <c r="J15" s="12"/>
      <c r="K15" s="11"/>
      <c r="L15" s="12">
        <v>0</v>
      </c>
      <c r="M15" s="20">
        <v>72.86</v>
      </c>
      <c r="N15" s="13">
        <v>0.7</v>
      </c>
    </row>
    <row r="16" spans="1:14" ht="12.75" customHeight="1" x14ac:dyDescent="0.2">
      <c r="A16" s="10" t="s">
        <v>41</v>
      </c>
      <c r="B16" s="11" t="s">
        <v>22</v>
      </c>
      <c r="C16" s="11" t="s">
        <v>42</v>
      </c>
      <c r="D16" s="11" t="s">
        <v>35</v>
      </c>
      <c r="E16" s="11">
        <v>31</v>
      </c>
      <c r="F16" s="11">
        <v>15</v>
      </c>
      <c r="G16" s="11"/>
      <c r="H16" s="12"/>
      <c r="I16" s="11">
        <v>16</v>
      </c>
      <c r="J16" s="12"/>
      <c r="K16" s="11"/>
      <c r="L16" s="12">
        <v>0</v>
      </c>
      <c r="M16" s="11">
        <v>69</v>
      </c>
      <c r="N16" s="13">
        <v>0.48</v>
      </c>
    </row>
    <row r="17" spans="1:14" ht="12.75" customHeight="1" x14ac:dyDescent="0.2">
      <c r="A17" s="10" t="s">
        <v>43</v>
      </c>
      <c r="B17" s="11" t="s">
        <v>22</v>
      </c>
      <c r="C17" s="11" t="s">
        <v>44</v>
      </c>
      <c r="D17" s="11" t="s">
        <v>35</v>
      </c>
      <c r="E17" s="11">
        <v>28</v>
      </c>
      <c r="F17" s="11">
        <v>28</v>
      </c>
      <c r="G17" s="11"/>
      <c r="H17" s="12"/>
      <c r="I17" s="11">
        <v>0</v>
      </c>
      <c r="J17" s="12"/>
      <c r="K17" s="11"/>
      <c r="L17" s="12">
        <v>0</v>
      </c>
      <c r="M17" s="11">
        <v>77</v>
      </c>
      <c r="N17" s="13">
        <v>0.71</v>
      </c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0">SUM(E14:E27)</f>
        <v>106</v>
      </c>
      <c r="F28" s="15">
        <f t="shared" si="0"/>
        <v>84</v>
      </c>
      <c r="G28" s="15">
        <f t="shared" si="0"/>
        <v>0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">
        <v>39</v>
      </c>
      <c r="C37" s="22"/>
      <c r="D37" s="22"/>
      <c r="E37" s="19"/>
      <c r="F37" s="19"/>
      <c r="G37" s="28" t="s">
        <v>36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4" workbookViewId="0">
      <selection activeCell="B8" sqref="B8:C8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2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3</v>
      </c>
      <c r="I8" s="37" t="s">
        <v>8</v>
      </c>
      <c r="J8" s="22"/>
      <c r="K8" s="22"/>
      <c r="L8" s="35" t="str">
        <f>'1'!L8</f>
        <v>Ago-Dic2024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">
        <v>37</v>
      </c>
      <c r="B14" s="11" t="s">
        <v>33</v>
      </c>
      <c r="C14" s="11" t="s">
        <v>40</v>
      </c>
      <c r="D14" s="11" t="s">
        <v>35</v>
      </c>
      <c r="E14" s="11">
        <v>24</v>
      </c>
      <c r="F14" s="11">
        <v>24</v>
      </c>
      <c r="G14" s="11"/>
      <c r="H14" s="12"/>
      <c r="I14" s="11">
        <v>0</v>
      </c>
      <c r="J14" s="12"/>
      <c r="K14" s="11"/>
      <c r="L14" s="12">
        <v>0</v>
      </c>
      <c r="M14" s="11">
        <v>82.7</v>
      </c>
      <c r="N14" s="13">
        <v>0.375</v>
      </c>
    </row>
    <row r="15" spans="1:14" ht="12.75" customHeight="1" x14ac:dyDescent="0.2">
      <c r="A15" s="11" t="s">
        <v>41</v>
      </c>
      <c r="B15" s="11" t="s">
        <v>33</v>
      </c>
      <c r="C15" s="11" t="s">
        <v>40</v>
      </c>
      <c r="D15" s="11" t="s">
        <v>35</v>
      </c>
      <c r="E15" s="11">
        <v>23</v>
      </c>
      <c r="F15" s="11">
        <v>17</v>
      </c>
      <c r="G15" s="11"/>
      <c r="H15" s="12"/>
      <c r="I15" s="11">
        <v>6</v>
      </c>
      <c r="J15" s="12"/>
      <c r="K15" s="11"/>
      <c r="L15" s="12">
        <v>0</v>
      </c>
      <c r="M15" s="11">
        <v>82.7</v>
      </c>
      <c r="N15" s="13">
        <v>0.33329999999999999</v>
      </c>
    </row>
    <row r="16" spans="1:14" ht="12.75" customHeight="1" x14ac:dyDescent="0.2">
      <c r="A16" s="11" t="s">
        <v>41</v>
      </c>
      <c r="B16" s="11" t="s">
        <v>33</v>
      </c>
      <c r="C16" s="11" t="s">
        <v>42</v>
      </c>
      <c r="D16" s="11" t="s">
        <v>35</v>
      </c>
      <c r="E16" s="11">
        <v>31</v>
      </c>
      <c r="F16" s="11">
        <v>15</v>
      </c>
      <c r="G16" s="11"/>
      <c r="H16" s="12"/>
      <c r="I16" s="11">
        <v>16</v>
      </c>
      <c r="J16" s="12"/>
      <c r="K16" s="11"/>
      <c r="L16" s="12">
        <v>0</v>
      </c>
      <c r="M16" s="11">
        <v>69</v>
      </c>
      <c r="N16" s="13">
        <v>0.48</v>
      </c>
    </row>
    <row r="17" spans="1:14" ht="12.75" customHeight="1" x14ac:dyDescent="0.2">
      <c r="A17" s="11" t="s">
        <v>43</v>
      </c>
      <c r="B17" s="11" t="s">
        <v>33</v>
      </c>
      <c r="C17" s="11" t="s">
        <v>44</v>
      </c>
      <c r="D17" s="11" t="s">
        <v>35</v>
      </c>
      <c r="E17" s="11">
        <v>28</v>
      </c>
      <c r="F17" s="11">
        <v>28</v>
      </c>
      <c r="G17" s="11"/>
      <c r="H17" s="12"/>
      <c r="I17" s="11">
        <v>0</v>
      </c>
      <c r="J17" s="12"/>
      <c r="K17" s="11"/>
      <c r="L17" s="12">
        <v>0</v>
      </c>
      <c r="M17" s="11">
        <v>83.57</v>
      </c>
      <c r="N17" s="13">
        <v>0.32140000000000002</v>
      </c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>
        <f t="shared" ref="I18:I27" si="0">(E18-SUM(F18:G18))-K18</f>
        <v>0</v>
      </c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/>
      <c r="C28" s="15" t="s">
        <v>26</v>
      </c>
      <c r="D28" s="15" t="s">
        <v>26</v>
      </c>
      <c r="E28" s="15">
        <v>8</v>
      </c>
      <c r="F28" s="15">
        <f t="shared" ref="F28" si="1">SUM(F14:F27)</f>
        <v>84</v>
      </c>
      <c r="G28" s="15">
        <v>0</v>
      </c>
      <c r="H28" s="16"/>
      <c r="I28" s="15">
        <v>5</v>
      </c>
      <c r="J28" s="16"/>
      <c r="K28" s="15">
        <f>SUM(K14:K27)</f>
        <v>0</v>
      </c>
      <c r="L28" s="16">
        <v>0</v>
      </c>
      <c r="M28" s="15">
        <f t="shared" ref="M28:N28" si="2">AVERAGE(M14:M27)</f>
        <v>79.492500000000007</v>
      </c>
      <c r="N28" s="17">
        <f t="shared" si="2"/>
        <v>0.37742500000000001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7" workbookViewId="0">
      <selection activeCell="E21" sqref="E21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3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3</v>
      </c>
      <c r="I8" s="37" t="s">
        <v>8</v>
      </c>
      <c r="J8" s="22"/>
      <c r="K8" s="22"/>
      <c r="L8" s="35" t="str">
        <f>'1'!L8</f>
        <v>Ago-Dic2024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Mezcla de Mercadotecnia </v>
      </c>
      <c r="B14" s="11" t="s">
        <v>34</v>
      </c>
      <c r="C14" s="11" t="str">
        <f>'1'!C14</f>
        <v>505 A</v>
      </c>
      <c r="D14" s="11" t="str">
        <f>'1'!D14</f>
        <v>LADM</v>
      </c>
      <c r="E14" s="11">
        <f>'1'!E14</f>
        <v>24</v>
      </c>
      <c r="F14" s="11">
        <v>24</v>
      </c>
      <c r="G14" s="11"/>
      <c r="H14" s="12">
        <f t="shared" ref="H14:H17" si="0">F14/E14</f>
        <v>1</v>
      </c>
      <c r="I14" s="11">
        <f t="shared" ref="I14:I28" si="1">(E14-SUM(F14:G14))-K14</f>
        <v>0</v>
      </c>
      <c r="J14" s="12">
        <f t="shared" ref="J14:J28" si="2">I14/E14</f>
        <v>0</v>
      </c>
      <c r="K14" s="11"/>
      <c r="L14" s="12">
        <f t="shared" ref="L14:L28" si="3">K14/E14</f>
        <v>0</v>
      </c>
      <c r="M14" s="11">
        <v>78.7</v>
      </c>
      <c r="N14" s="13">
        <v>0.625</v>
      </c>
    </row>
    <row r="15" spans="1:14" ht="12.75" customHeight="1" x14ac:dyDescent="0.2">
      <c r="A15" s="11" t="str">
        <f>'1'!A15</f>
        <v>Administración financiera I</v>
      </c>
      <c r="B15" s="11" t="s">
        <v>34</v>
      </c>
      <c r="C15" s="11" t="str">
        <f>'1'!C15</f>
        <v>505 A</v>
      </c>
      <c r="D15" s="11" t="str">
        <f>'1'!D15</f>
        <v>LADM</v>
      </c>
      <c r="E15" s="11">
        <f>'1'!E15</f>
        <v>23</v>
      </c>
      <c r="F15" s="11">
        <v>17</v>
      </c>
      <c r="G15" s="11"/>
      <c r="H15" s="12">
        <f t="shared" si="0"/>
        <v>0.73913043478260865</v>
      </c>
      <c r="I15" s="11">
        <f t="shared" si="1"/>
        <v>6</v>
      </c>
      <c r="J15" s="12">
        <f t="shared" si="2"/>
        <v>0.2608695652173913</v>
      </c>
      <c r="K15" s="11"/>
      <c r="L15" s="12">
        <f t="shared" si="3"/>
        <v>0</v>
      </c>
      <c r="M15" s="11">
        <v>72.86</v>
      </c>
      <c r="N15" s="13">
        <v>0.65210000000000001</v>
      </c>
    </row>
    <row r="16" spans="1:14" ht="12.75" customHeight="1" x14ac:dyDescent="0.2">
      <c r="A16" s="11" t="str">
        <f>'1'!A16</f>
        <v>Administración financiera I</v>
      </c>
      <c r="B16" s="11" t="s">
        <v>34</v>
      </c>
      <c r="C16" s="11" t="str">
        <f>'1'!C16</f>
        <v>505 B</v>
      </c>
      <c r="D16" s="11" t="str">
        <f>'1'!D16</f>
        <v>LADM</v>
      </c>
      <c r="E16" s="11">
        <f>'1'!E16</f>
        <v>31</v>
      </c>
      <c r="F16" s="11">
        <v>19</v>
      </c>
      <c r="G16" s="11"/>
      <c r="H16" s="12">
        <f t="shared" si="0"/>
        <v>0.61290322580645162</v>
      </c>
      <c r="I16" s="11">
        <f t="shared" si="1"/>
        <v>12</v>
      </c>
      <c r="J16" s="12">
        <f t="shared" si="2"/>
        <v>0.38709677419354838</v>
      </c>
      <c r="K16" s="11"/>
      <c r="L16" s="12">
        <f t="shared" si="3"/>
        <v>0</v>
      </c>
      <c r="M16" s="11">
        <v>67.09</v>
      </c>
      <c r="N16" s="13">
        <v>0.6129</v>
      </c>
    </row>
    <row r="17" spans="1:14" ht="12.75" customHeight="1" x14ac:dyDescent="0.2">
      <c r="A17" s="11" t="str">
        <f>'1'!A17</f>
        <v>Gestión financiera para proyectos de innovación</v>
      </c>
      <c r="B17" s="11" t="s">
        <v>34</v>
      </c>
      <c r="C17" s="11" t="str">
        <f>'1'!C17</f>
        <v>705 A</v>
      </c>
      <c r="D17" s="11" t="str">
        <f>'1'!D17</f>
        <v>LADM</v>
      </c>
      <c r="E17" s="11">
        <f>'1'!E17</f>
        <v>28</v>
      </c>
      <c r="F17" s="11">
        <v>16</v>
      </c>
      <c r="G17" s="11"/>
      <c r="H17" s="12">
        <f t="shared" si="0"/>
        <v>0.5714285714285714</v>
      </c>
      <c r="I17" s="11">
        <f t="shared" si="1"/>
        <v>12</v>
      </c>
      <c r="J17" s="12">
        <f t="shared" si="2"/>
        <v>0.42857142857142855</v>
      </c>
      <c r="K17" s="11"/>
      <c r="L17" s="12">
        <f t="shared" si="3"/>
        <v>0</v>
      </c>
      <c r="M17" s="11">
        <v>66</v>
      </c>
      <c r="N17" s="13">
        <v>0.57140000000000002</v>
      </c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106</v>
      </c>
      <c r="F28" s="15">
        <f t="shared" si="4"/>
        <v>76</v>
      </c>
      <c r="G28" s="15">
        <f t="shared" si="4"/>
        <v>0</v>
      </c>
      <c r="H28" s="16">
        <f>SUM(F28:G28)/E28</f>
        <v>0.71698113207547165</v>
      </c>
      <c r="I28" s="15">
        <f t="shared" si="1"/>
        <v>30</v>
      </c>
      <c r="J28" s="16">
        <f t="shared" si="2"/>
        <v>0.28301886792452829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71.162499999999994</v>
      </c>
      <c r="N28" s="17">
        <f t="shared" si="5"/>
        <v>0.61534999999999995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>
      <selection activeCell="J17" sqref="J1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4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3</v>
      </c>
      <c r="I8" s="37" t="s">
        <v>8</v>
      </c>
      <c r="J8" s="22"/>
      <c r="K8" s="22"/>
      <c r="L8" s="35" t="str">
        <f>'1'!L8</f>
        <v>Ago-Dic2024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Mezcla de Mercadotecnia </v>
      </c>
      <c r="B14" s="11" t="s">
        <v>45</v>
      </c>
      <c r="C14" s="11" t="str">
        <f>'1'!C14</f>
        <v>505 A</v>
      </c>
      <c r="D14" s="11" t="str">
        <f>'1'!D14</f>
        <v>LADM</v>
      </c>
      <c r="E14" s="11">
        <f>'1'!E14</f>
        <v>24</v>
      </c>
      <c r="F14" s="11">
        <v>24</v>
      </c>
      <c r="G14" s="11"/>
      <c r="H14" s="12">
        <f t="shared" ref="H14:H17" si="0">F14/E14</f>
        <v>1</v>
      </c>
      <c r="I14" s="11">
        <f t="shared" ref="I14:I28" si="1">(E14-SUM(F14:G14))-K14</f>
        <v>0</v>
      </c>
      <c r="J14" s="12">
        <f t="shared" ref="J14:J28" si="2">I14/E14</f>
        <v>0</v>
      </c>
      <c r="K14" s="11"/>
      <c r="L14" s="12">
        <f t="shared" ref="L14:L28" si="3">K14/E14</f>
        <v>0</v>
      </c>
      <c r="M14" s="11">
        <v>88.75</v>
      </c>
      <c r="N14" s="13">
        <v>0.71419999999999995</v>
      </c>
    </row>
    <row r="15" spans="1:14" ht="12.75" customHeight="1" x14ac:dyDescent="0.2">
      <c r="A15" s="11" t="str">
        <f>'1'!A15</f>
        <v>Administración financiera I</v>
      </c>
      <c r="B15" s="11" t="s">
        <v>45</v>
      </c>
      <c r="C15" s="11" t="str">
        <f>'1'!C15</f>
        <v>505 A</v>
      </c>
      <c r="D15" s="11" t="str">
        <f>'1'!D15</f>
        <v>LADM</v>
      </c>
      <c r="E15" s="11">
        <f>'1'!E15</f>
        <v>23</v>
      </c>
      <c r="F15" s="11">
        <v>1</v>
      </c>
      <c r="G15" s="11"/>
      <c r="H15" s="12">
        <f t="shared" si="0"/>
        <v>4.3478260869565216E-2</v>
      </c>
      <c r="I15" s="11">
        <f t="shared" si="1"/>
        <v>22</v>
      </c>
      <c r="J15" s="12">
        <f t="shared" si="2"/>
        <v>0.95652173913043481</v>
      </c>
      <c r="K15" s="11"/>
      <c r="L15" s="12">
        <f t="shared" si="3"/>
        <v>0</v>
      </c>
      <c r="M15" s="11">
        <v>78.260000000000005</v>
      </c>
      <c r="N15" s="13">
        <v>0.95650000000000002</v>
      </c>
    </row>
    <row r="16" spans="1:14" ht="12.75" customHeight="1" x14ac:dyDescent="0.2">
      <c r="A16" s="11" t="str">
        <f>'1'!A16</f>
        <v>Administración financiera I</v>
      </c>
      <c r="B16" s="11" t="s">
        <v>45</v>
      </c>
      <c r="C16" s="11" t="str">
        <f>'1'!C16</f>
        <v>505 B</v>
      </c>
      <c r="D16" s="11" t="str">
        <f>'1'!D16</f>
        <v>LADM</v>
      </c>
      <c r="E16" s="11">
        <f>'1'!E16</f>
        <v>31</v>
      </c>
      <c r="F16" s="11">
        <v>1</v>
      </c>
      <c r="G16" s="11"/>
      <c r="H16" s="12">
        <f t="shared" si="0"/>
        <v>3.2258064516129031E-2</v>
      </c>
      <c r="I16" s="11">
        <f t="shared" si="1"/>
        <v>30</v>
      </c>
      <c r="J16" s="12">
        <f t="shared" si="2"/>
        <v>0.967741935483871</v>
      </c>
      <c r="K16" s="11"/>
      <c r="L16" s="12">
        <f t="shared" si="3"/>
        <v>0</v>
      </c>
      <c r="M16" s="11">
        <v>75.61</v>
      </c>
      <c r="N16" s="13">
        <v>0.33</v>
      </c>
    </row>
    <row r="17" spans="1:14" ht="12.75" customHeight="1" x14ac:dyDescent="0.2">
      <c r="A17" s="11" t="str">
        <f>'1'!A17</f>
        <v>Gestión financiera para proyectos de innovación</v>
      </c>
      <c r="B17" s="11" t="s">
        <v>45</v>
      </c>
      <c r="C17" s="11" t="str">
        <f>'1'!C17</f>
        <v>705 A</v>
      </c>
      <c r="D17" s="11" t="str">
        <f>'1'!D17</f>
        <v>LADM</v>
      </c>
      <c r="E17" s="11">
        <f>'1'!E17</f>
        <v>28</v>
      </c>
      <c r="F17" s="11">
        <v>28</v>
      </c>
      <c r="G17" s="11"/>
      <c r="H17" s="12">
        <f t="shared" si="0"/>
        <v>1</v>
      </c>
      <c r="I17" s="11">
        <f t="shared" si="1"/>
        <v>0</v>
      </c>
      <c r="J17" s="12">
        <f t="shared" si="2"/>
        <v>0</v>
      </c>
      <c r="K17" s="11"/>
      <c r="L17" s="12">
        <f t="shared" si="3"/>
        <v>0</v>
      </c>
      <c r="M17" s="11">
        <v>96.42</v>
      </c>
      <c r="N17" s="13">
        <v>0.78569999999999995</v>
      </c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106</v>
      </c>
      <c r="F28" s="15">
        <f t="shared" si="4"/>
        <v>54</v>
      </c>
      <c r="G28" s="15">
        <f t="shared" si="4"/>
        <v>0</v>
      </c>
      <c r="H28" s="16">
        <f>SUM(F28:G28)/E28</f>
        <v>0.50943396226415094</v>
      </c>
      <c r="I28" s="15">
        <f t="shared" si="1"/>
        <v>52</v>
      </c>
      <c r="J28" s="16">
        <f t="shared" si="2"/>
        <v>0.49056603773584906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84.76</v>
      </c>
      <c r="N28" s="17">
        <f t="shared" si="5"/>
        <v>0.6966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workbookViewId="0">
      <selection activeCell="L37" sqref="L37"/>
    </sheetView>
  </sheetViews>
  <sheetFormatPr baseColWidth="10" defaultColWidth="14.375" defaultRowHeight="15" customHeight="1" x14ac:dyDescent="0.2"/>
  <cols>
    <col min="1" max="1" width="38.625" customWidth="1"/>
    <col min="2" max="3" width="5.625" customWidth="1"/>
    <col min="4" max="4" width="21.875" customWidth="1"/>
    <col min="5" max="5" width="9.375" customWidth="1"/>
    <col min="6" max="12" width="7.625" customWidth="1"/>
    <col min="13" max="13" width="9" customWidth="1"/>
    <col min="14" max="14" width="9.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 t="s">
        <v>30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3</v>
      </c>
      <c r="I8" s="37" t="s">
        <v>8</v>
      </c>
      <c r="J8" s="22"/>
      <c r="K8" s="22"/>
      <c r="L8" s="35" t="str">
        <f>'1'!L8</f>
        <v>Ago-Dic2024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Mezcla de Mercadotecnia </v>
      </c>
      <c r="B14" s="11" t="s">
        <v>46</v>
      </c>
      <c r="C14" s="11" t="str">
        <f>'1'!C14</f>
        <v>505 A</v>
      </c>
      <c r="D14" s="11" t="str">
        <f>'1'!D14</f>
        <v>LADM</v>
      </c>
      <c r="E14" s="11">
        <f>'1'!E14</f>
        <v>24</v>
      </c>
      <c r="F14" s="11">
        <v>24</v>
      </c>
      <c r="G14" s="11"/>
      <c r="H14" s="12">
        <f t="shared" ref="H14:H17" si="0">F14/E14</f>
        <v>1</v>
      </c>
      <c r="I14" s="11">
        <v>0</v>
      </c>
      <c r="J14" s="12">
        <f t="shared" ref="J14:J28" si="1">I14/E14</f>
        <v>0</v>
      </c>
      <c r="K14" s="11"/>
      <c r="L14" s="12">
        <v>0</v>
      </c>
      <c r="M14" s="11">
        <v>80.95</v>
      </c>
      <c r="N14" s="13">
        <v>0.54</v>
      </c>
    </row>
    <row r="15" spans="1:14" ht="12.75" customHeight="1" x14ac:dyDescent="0.2">
      <c r="A15" s="11" t="str">
        <f>'1'!A15</f>
        <v>Administración financiera I</v>
      </c>
      <c r="B15" s="11" t="s">
        <v>46</v>
      </c>
      <c r="C15" s="11" t="str">
        <f>'1'!C15</f>
        <v>505 A</v>
      </c>
      <c r="D15" s="11" t="str">
        <f>'1'!D15</f>
        <v>LADM</v>
      </c>
      <c r="E15" s="11">
        <f>'1'!E15</f>
        <v>23</v>
      </c>
      <c r="F15" s="11">
        <v>22</v>
      </c>
      <c r="G15" s="11"/>
      <c r="H15" s="12">
        <f t="shared" si="0"/>
        <v>0.95652173913043481</v>
      </c>
      <c r="I15" s="11">
        <f t="shared" ref="I15:I28" si="2">(E15-SUM(F15:G15))-K15</f>
        <v>1</v>
      </c>
      <c r="J15" s="12">
        <f t="shared" si="1"/>
        <v>4.3478260869565216E-2</v>
      </c>
      <c r="K15" s="11"/>
      <c r="L15" s="12">
        <f t="shared" ref="L15:L28" si="3">K15/E15</f>
        <v>0</v>
      </c>
      <c r="M15" s="11">
        <v>67.8</v>
      </c>
      <c r="N15" s="13">
        <v>0.95650000000000002</v>
      </c>
    </row>
    <row r="16" spans="1:14" ht="12.75" customHeight="1" x14ac:dyDescent="0.2">
      <c r="A16" s="11" t="str">
        <f>'1'!A16</f>
        <v>Administración financiera I</v>
      </c>
      <c r="B16" s="11" t="s">
        <v>46</v>
      </c>
      <c r="C16" s="11" t="str">
        <f>'1'!C16</f>
        <v>505 B</v>
      </c>
      <c r="D16" s="11" t="str">
        <f>'1'!D16</f>
        <v>LADM</v>
      </c>
      <c r="E16" s="11">
        <f>'1'!E16</f>
        <v>31</v>
      </c>
      <c r="F16" s="11">
        <v>30</v>
      </c>
      <c r="G16" s="11"/>
      <c r="H16" s="12">
        <f t="shared" si="0"/>
        <v>0.967741935483871</v>
      </c>
      <c r="I16" s="11">
        <f t="shared" si="2"/>
        <v>1</v>
      </c>
      <c r="J16" s="12">
        <f t="shared" si="1"/>
        <v>3.2258064516129031E-2</v>
      </c>
      <c r="K16" s="11"/>
      <c r="L16" s="12">
        <f t="shared" si="3"/>
        <v>0</v>
      </c>
      <c r="M16" s="11">
        <v>72.510000000000005</v>
      </c>
      <c r="N16" s="13">
        <v>0.4516</v>
      </c>
    </row>
    <row r="17" spans="1:14" ht="12.75" customHeight="1" x14ac:dyDescent="0.2">
      <c r="A17" s="11" t="str">
        <f>'1'!A17</f>
        <v>Gestión financiera para proyectos de innovación</v>
      </c>
      <c r="B17" s="11" t="s">
        <v>47</v>
      </c>
      <c r="C17" s="11" t="str">
        <f>'1'!C17</f>
        <v>705 A</v>
      </c>
      <c r="D17" s="11" t="str">
        <f>'1'!D17</f>
        <v>LADM</v>
      </c>
      <c r="E17" s="11">
        <f>'1'!E17</f>
        <v>28</v>
      </c>
      <c r="F17" s="11">
        <v>28</v>
      </c>
      <c r="G17" s="11"/>
      <c r="H17" s="12">
        <f t="shared" si="0"/>
        <v>1</v>
      </c>
      <c r="I17" s="11">
        <f t="shared" si="2"/>
        <v>0</v>
      </c>
      <c r="J17" s="12">
        <f t="shared" si="1"/>
        <v>0</v>
      </c>
      <c r="K17" s="11"/>
      <c r="L17" s="12">
        <f t="shared" si="3"/>
        <v>0</v>
      </c>
      <c r="M17" s="11">
        <v>77.03</v>
      </c>
      <c r="N17" s="13">
        <v>0.96419999999999995</v>
      </c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106</v>
      </c>
      <c r="F28" s="15">
        <f t="shared" si="4"/>
        <v>104</v>
      </c>
      <c r="G28" s="15">
        <f t="shared" si="4"/>
        <v>0</v>
      </c>
      <c r="H28" s="16">
        <f>SUM(F28:G28)/E28</f>
        <v>0.98113207547169812</v>
      </c>
      <c r="I28" s="15">
        <f t="shared" si="2"/>
        <v>2</v>
      </c>
      <c r="J28" s="16">
        <f t="shared" si="1"/>
        <v>1.8867924528301886E-2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74.572499999999991</v>
      </c>
      <c r="N28" s="17">
        <f t="shared" si="5"/>
        <v>0.72807500000000003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 t="s">
        <v>36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2025-01-10T18:58:00Z</dcterms:modified>
  <cp:category/>
  <cp:contentStatus/>
</cp:coreProperties>
</file>