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sktop\2024-B\REPORTES PARCIALES\"/>
    </mc:Choice>
  </mc:AlternateContent>
  <xr:revisionPtr revIDLastSave="0" documentId="13_ncr:1_{4AF0213B-89E5-46F9-B6B2-E880465BDF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E15" i="22" l="1"/>
  <c r="L18" i="24" l="1"/>
  <c r="I18" i="24"/>
  <c r="H15" i="25" l="1"/>
  <c r="H14" i="25"/>
  <c r="H16" i="25"/>
  <c r="N28" i="10" l="1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L16" i="22" s="1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16" i="22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<sst xmlns="http://schemas.openxmlformats.org/spreadsheetml/2006/main" count="206" uniqueCount="59">
  <si>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</si>
  <si>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</si>
  <si>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</si>
  <si>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</si>
  <si>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</si>
  <si>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</si>
  <si>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</si>
  <si>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</si>
  <si>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</si>
  <si>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</si>
  <si>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</si>
  <si>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</si>
  <si>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</si>
  <si>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</si>
  <si>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</si>
  <si>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</si>
  <si>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</si>
  <si>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</si>
  <si>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</si>
  <si>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</si>
  <si>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</si>
  <si>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</si>
  <si>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</si>
  <si>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</si>
  <si>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</si>
  <si>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</si>
  <si>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</si>
  <si>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</si>
  <si>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</si>
  <si>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</si>
  <si>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</si>
  <si>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</si>
  <si>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</si>
  <si>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</si>
  <si>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</si>
  <si>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</si>
  <si>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</si>
  <si>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</si>
  <si>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</si>
  <si>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</si>
  <si>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</si>
  <si>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</si>
  <si>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</si>
  <si>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</si>
  <si>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</si>
  <si>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205 A</t>
  </si>
  <si>
    <t>IEME</t>
  </si>
  <si>
    <t>202 A</t>
  </si>
  <si>
    <t>PROBABILIDAD Y ESTADISTICA</t>
  </si>
  <si>
    <t>202-A</t>
  </si>
  <si>
    <t>VI</t>
  </si>
  <si>
    <t>I-VI</t>
  </si>
  <si>
    <t>Agosto2024-Enero2025</t>
  </si>
  <si>
    <t>ESTADISTICA PARA LA ADMINISTRACIÓN II</t>
  </si>
  <si>
    <t>305-B</t>
  </si>
  <si>
    <t>FUNDAMENTOS DE FISICA</t>
  </si>
  <si>
    <t>107-B</t>
  </si>
  <si>
    <t>IGEM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</si>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</sst>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P14" sqref="P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52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53</v>
      </c>
      <c r="B14" s="9" t="s">
        <v>21</v>
      </c>
      <c r="C14" s="9" t="s">
        <v>54</v>
      </c>
      <c r="D14" s="9" t="s">
        <v>34</v>
      </c>
      <c r="E14" s="9">
        <v>23</v>
      </c>
      <c r="F14" s="9">
        <v>18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</v>
      </c>
    </row>
    <row r="15" spans="1:14" s="11" customFormat="1" ht="26.4" x14ac:dyDescent="0.25">
      <c r="A15" s="8" t="s">
        <v>55</v>
      </c>
      <c r="B15" s="9" t="s">
        <v>58</v>
      </c>
      <c r="C15" s="9" t="s">
        <v>56</v>
      </c>
      <c r="D15" s="9" t="s">
        <v>57</v>
      </c>
      <c r="E15" s="9">
        <v>25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18</v>
      </c>
      <c r="G28" s="17"/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(M14+M15)/1</f>
        <v>71</v>
      </c>
      <c r="N28" s="19">
        <f>AVERAGE(N14:N27)</f>
        <v>0.7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N28" sqref="N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Agosto2024-Enero2025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44</v>
      </c>
      <c r="B14" s="9" t="s">
        <v>37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</v>
      </c>
    </row>
    <row r="15" spans="1:14" s="11" customFormat="1" ht="26.4" x14ac:dyDescent="0.25">
      <c r="A15" s="9" t="s">
        <v>48</v>
      </c>
      <c r="B15" s="9" t="s">
        <v>36</v>
      </c>
      <c r="C15" s="9" t="s">
        <v>49</v>
      </c>
      <c r="D15" s="9" t="s">
        <v>46</v>
      </c>
      <c r="E15" s="9">
        <f>29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82</v>
      </c>
      <c r="N15" s="15">
        <v>0.79</v>
      </c>
    </row>
    <row r="16" spans="1:14" s="11" customFormat="1" ht="26.4" x14ac:dyDescent="0.25">
      <c r="A16" s="9">
        <f>'1'!A16</f>
        <v>0</v>
      </c>
      <c r="B16" s="9" t="s">
        <v>36</v>
      </c>
      <c r="C16" s="9">
        <f>'1'!C16</f>
        <v>0</v>
      </c>
      <c r="D16" s="9">
        <f>'1'!D16</f>
        <v>0</v>
      </c>
      <c r="E16" s="9">
        <f>'1'!E16</f>
        <v>0</v>
      </c>
      <c r="F16" s="9">
        <v>27</v>
      </c>
      <c r="G16" s="9"/>
      <c r="H16" s="10"/>
      <c r="I16" s="9">
        <f t="shared" si="0"/>
        <v>-27</v>
      </c>
      <c r="J16" s="10"/>
      <c r="K16" s="9">
        <v>0</v>
      </c>
      <c r="L16" s="10" t="e">
        <f t="shared" si="1"/>
        <v>#DIV/0!</v>
      </c>
      <c r="M16" s="9">
        <v>88</v>
      </c>
      <c r="N16" s="15">
        <v>0.86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73</v>
      </c>
      <c r="G28" s="17">
        <f>SUM(G14:G27)</f>
        <v>0</v>
      </c>
      <c r="H28" s="18"/>
      <c r="I28" s="17">
        <f t="shared" si="0"/>
        <v>-21</v>
      </c>
      <c r="J28" s="18"/>
      <c r="K28" s="17">
        <f>SUM(K14:K27)</f>
        <v>0</v>
      </c>
      <c r="L28" s="18">
        <f t="shared" si="1"/>
        <v>0</v>
      </c>
      <c r="M28" s="17">
        <f>AVERAGE(M14:M27)</f>
        <v>87.666666666666671</v>
      </c>
      <c r="N28" s="19">
        <f>AVERAGE(N14:N27)</f>
        <v>0.85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Agosto2024-Enero2025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0.38</v>
      </c>
    </row>
    <row r="15" spans="1:14" s="11" customFormat="1" ht="26.4" x14ac:dyDescent="0.25">
      <c r="A15" s="9" t="s">
        <v>48</v>
      </c>
      <c r="B15" s="9" t="s">
        <v>37</v>
      </c>
      <c r="C15" s="9" t="s">
        <v>49</v>
      </c>
      <c r="D15" s="9" t="s">
        <v>46</v>
      </c>
      <c r="E15" s="9">
        <v>29</v>
      </c>
      <c r="F15" s="9">
        <v>22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67</v>
      </c>
      <c r="N15" s="15">
        <v>0.96</v>
      </c>
    </row>
    <row r="16" spans="1:14" s="11" customFormat="1" ht="26.4" x14ac:dyDescent="0.25">
      <c r="A16" s="9">
        <f>'1'!A16</f>
        <v>0</v>
      </c>
      <c r="B16" s="9" t="s">
        <v>37</v>
      </c>
      <c r="C16" s="9">
        <f>'1'!C16</f>
        <v>0</v>
      </c>
      <c r="D16" s="9">
        <f>'1'!D16</f>
        <v>0</v>
      </c>
      <c r="E16" s="9">
        <f>'1'!E16</f>
        <v>0</v>
      </c>
      <c r="F16" s="9">
        <v>25</v>
      </c>
      <c r="G16" s="9"/>
      <c r="H16" s="10"/>
      <c r="I16" s="9">
        <f t="shared" si="0"/>
        <v>-25</v>
      </c>
      <c r="J16" s="10"/>
      <c r="K16" s="9">
        <v>0</v>
      </c>
      <c r="L16" s="10" t="e">
        <f t="shared" si="1"/>
        <v>#DIV/0!</v>
      </c>
      <c r="M16" s="9">
        <v>76</v>
      </c>
      <c r="N16" s="15">
        <v>0.79</v>
      </c>
    </row>
    <row r="17" spans="1:14" s="11" customFormat="1" ht="26.4" x14ac:dyDescent="0.25">
      <c r="A17" s="9"/>
      <c r="B17" s="9"/>
      <c r="C17" s="9">
        <f>'1'!C17</f>
        <v>0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67</v>
      </c>
      <c r="G28" s="17">
        <f>SUM(G14:G27)</f>
        <v>0</v>
      </c>
      <c r="H28" s="18"/>
      <c r="I28" s="17">
        <f t="shared" si="0"/>
        <v>-15</v>
      </c>
      <c r="J28" s="18"/>
      <c r="K28" s="17">
        <f>SUM(K14:K27)</f>
        <v>0</v>
      </c>
      <c r="L28" s="18">
        <f t="shared" si="1"/>
        <v>0</v>
      </c>
      <c r="M28" s="17">
        <f>AVERAGE(M14:M27)</f>
        <v>74.666666666666671</v>
      </c>
      <c r="N28" s="19">
        <f>AVERAGE(N14:N27)</f>
        <v>0.71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40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Agosto2024-Enero2025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305-B</v>
      </c>
      <c r="D14" s="9" t="s">
        <v>34</v>
      </c>
      <c r="E14" s="9">
        <f>'1'!E14</f>
        <v>23</v>
      </c>
      <c r="F14" s="9">
        <v>20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0.62</v>
      </c>
    </row>
    <row r="15" spans="1:14" s="11" customFormat="1" ht="26.4" x14ac:dyDescent="0.25">
      <c r="A15" s="9" t="s">
        <v>44</v>
      </c>
      <c r="B15" s="9" t="s">
        <v>50</v>
      </c>
      <c r="C15" s="9" t="s">
        <v>45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0.86</v>
      </c>
    </row>
    <row r="16" spans="1:14" s="11" customFormat="1" ht="26.4" x14ac:dyDescent="0.25">
      <c r="A16" s="9">
        <f>'1'!A16</f>
        <v>0</v>
      </c>
      <c r="B16" s="9" t="s">
        <v>38</v>
      </c>
      <c r="C16" s="9">
        <f>'1'!C16</f>
        <v>0</v>
      </c>
      <c r="D16" s="9">
        <f>'1'!D16</f>
        <v>0</v>
      </c>
      <c r="E16" s="9">
        <f>'1'!E16</f>
        <v>0</v>
      </c>
      <c r="F16" s="9">
        <v>27</v>
      </c>
      <c r="G16" s="9"/>
      <c r="H16" s="10"/>
      <c r="I16" s="9">
        <f t="shared" si="0"/>
        <v>-27</v>
      </c>
      <c r="J16" s="10"/>
      <c r="K16" s="9">
        <v>0</v>
      </c>
      <c r="L16" s="10" t="e">
        <f t="shared" si="1"/>
        <v>#DIV/0!</v>
      </c>
      <c r="M16" s="9">
        <v>83</v>
      </c>
      <c r="N16" s="15">
        <v>0.69</v>
      </c>
    </row>
    <row r="17" spans="1:14" s="11" customFormat="1" ht="26.4" x14ac:dyDescent="0.25">
      <c r="A17" s="9" t="s">
        <v>48</v>
      </c>
      <c r="B17" s="9" t="s">
        <v>38</v>
      </c>
      <c r="C17" s="9" t="s">
        <v>47</v>
      </c>
      <c r="D17" s="9" t="s">
        <v>46</v>
      </c>
      <c r="E17" s="9">
        <v>29</v>
      </c>
      <c r="F17" s="9">
        <v>24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79</v>
      </c>
      <c r="N17" s="15">
        <v>0.76</v>
      </c>
    </row>
    <row r="18" spans="1:14" s="11" customFormat="1" ht="26.4" x14ac:dyDescent="0.25">
      <c r="A18" s="9" t="s">
        <v>48</v>
      </c>
      <c r="B18" s="9" t="s">
        <v>39</v>
      </c>
      <c r="C18" s="9" t="s">
        <v>47</v>
      </c>
      <c r="D18" s="9" t="s">
        <v>46</v>
      </c>
      <c r="E18" s="9">
        <v>29</v>
      </c>
      <c r="F18" s="9">
        <v>24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76</v>
      </c>
      <c r="N18" s="15">
        <v>0.72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116</v>
      </c>
      <c r="G28" s="17">
        <f>SUM(G14:G27)</f>
        <v>0</v>
      </c>
      <c r="H28" s="18"/>
      <c r="I28" s="17">
        <f t="shared" si="0"/>
        <v>-14</v>
      </c>
      <c r="J28" s="18"/>
      <c r="K28" s="17">
        <f>SUM(K14:K27)</f>
        <v>0</v>
      </c>
      <c r="L28" s="18">
        <f t="shared" si="1"/>
        <v>0</v>
      </c>
      <c r="M28" s="17">
        <f>AVERAGE(M14:M27)</f>
        <v>83.6</v>
      </c>
      <c r="N28" s="19">
        <f>AVERAGE(N14:N27)</f>
        <v>0.72999999999999987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Agosto2024-Enero2025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51</v>
      </c>
      <c r="C14" s="9" t="str">
        <f>'1'!C14</f>
        <v>305-B</v>
      </c>
      <c r="D14" s="9" t="str">
        <f>'1'!D14</f>
        <v>LADM</v>
      </c>
      <c r="E14" s="9">
        <v>23</v>
      </c>
      <c r="F14" s="9">
        <v>19</v>
      </c>
      <c r="G14" s="9">
        <v>1</v>
      </c>
      <c r="H14" s="10">
        <f>(F14+G14)/E14</f>
        <v>0.86956521739130432</v>
      </c>
      <c r="I14" s="9">
        <f t="shared" ref="I14:I28" si="0">(E14-SUM(F14:G14))-K14</f>
        <v>3</v>
      </c>
      <c r="J14" s="10">
        <f t="shared" ref="J14:J28" si="1">I14/E14</f>
        <v>0.13043478260869565</v>
      </c>
      <c r="K14" s="9">
        <v>0</v>
      </c>
      <c r="L14" s="10">
        <f t="shared" ref="L14:L28" si="2">K14/E14</f>
        <v>0</v>
      </c>
      <c r="M14" s="9">
        <v>78</v>
      </c>
      <c r="N14" s="15">
        <v>0.87</v>
      </c>
    </row>
    <row r="15" spans="1:14" s="11" customFormat="1" ht="26.4" x14ac:dyDescent="0.25">
      <c r="A15" s="9"/>
      <c r="B15" s="9" t="s">
        <v>41</v>
      </c>
      <c r="C15" s="9" t="s">
        <v>49</v>
      </c>
      <c r="D15" s="9" t="s">
        <v>46</v>
      </c>
      <c r="E15" s="9">
        <v>29</v>
      </c>
      <c r="F15" s="9">
        <v>19</v>
      </c>
      <c r="G15" s="9">
        <v>4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73</v>
      </c>
      <c r="N15" s="15">
        <v>0.79</v>
      </c>
    </row>
    <row r="16" spans="1:14" s="11" customFormat="1" ht="26.4" x14ac:dyDescent="0.25">
      <c r="A16" s="9">
        <f>'1'!A16</f>
        <v>0</v>
      </c>
      <c r="B16" s="9" t="s">
        <v>42</v>
      </c>
      <c r="C16" s="9">
        <f>'1'!C16</f>
        <v>0</v>
      </c>
      <c r="D16" s="9">
        <f>'1'!D16</f>
        <v>0</v>
      </c>
      <c r="E16" s="9">
        <v>28</v>
      </c>
      <c r="F16" s="9">
        <v>22</v>
      </c>
      <c r="G16" s="9">
        <v>3</v>
      </c>
      <c r="H16" s="10">
        <f>(F16+G16)/E16</f>
        <v>0.8928571428571429</v>
      </c>
      <c r="I16" s="9">
        <f t="shared" si="0"/>
        <v>3</v>
      </c>
      <c r="J16" s="10">
        <f t="shared" si="1"/>
        <v>0.10714285714285714</v>
      </c>
      <c r="K16" s="9">
        <v>0</v>
      </c>
      <c r="L16" s="10">
        <f t="shared" si="2"/>
        <v>0</v>
      </c>
      <c r="M16" s="9">
        <v>80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60</v>
      </c>
      <c r="G28" s="17">
        <f>SUM(G14:G27)</f>
        <v>8</v>
      </c>
      <c r="H28" s="18">
        <f>SUM(F28:G28)/E28</f>
        <v>0.85</v>
      </c>
      <c r="I28" s="17">
        <f t="shared" si="0"/>
        <v>12</v>
      </c>
      <c r="J28" s="18">
        <f t="shared" si="1"/>
        <v>0.15</v>
      </c>
      <c r="K28" s="17">
        <f>SUM(K14:K27)</f>
        <v>0</v>
      </c>
      <c r="L28" s="18">
        <f t="shared" si="2"/>
        <v>0</v>
      </c>
      <c r="M28" s="17">
        <f>AVERAGE(M14:M27)</f>
        <v>77</v>
      </c>
      <c r="N28" s="19">
        <f>AVERAGE(N14:N27)</f>
        <v>0.85000000000000009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2024-09-26T01:38:29Z</dcterms:modified>
  <cp:category/>
  <cp:contentStatus/>
</cp:coreProperties>
</file>