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4\"/>
    </mc:Choice>
  </mc:AlternateContent>
  <xr:revisionPtr revIDLastSave="0" documentId="13_ncr:1_{F4D300FB-EC95-40AC-B501-661CFC40EF2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5" l="1"/>
  <c r="L16" i="25"/>
  <c r="L18" i="24"/>
  <c r="L19" i="24"/>
  <c r="L17" i="24"/>
  <c r="L17" i="23"/>
  <c r="L16" i="23"/>
  <c r="L17" i="22"/>
  <c r="I28" i="22"/>
  <c r="I28" i="10"/>
  <c r="M28" i="10"/>
  <c r="M28" i="25"/>
  <c r="K28" i="25"/>
  <c r="G28" i="25"/>
  <c r="F28" i="25"/>
  <c r="B10" i="25"/>
  <c r="B37" i="25" s="1"/>
  <c r="H8" i="25"/>
  <c r="E8" i="25"/>
  <c r="N30" i="24"/>
  <c r="M30" i="24"/>
  <c r="F30" i="24"/>
  <c r="B10" i="24"/>
  <c r="B10" i="23"/>
  <c r="B10" i="22"/>
  <c r="H8" i="22"/>
  <c r="E8" i="22"/>
  <c r="N28" i="22"/>
  <c r="M28" i="22"/>
  <c r="K28" i="22"/>
  <c r="G28" i="22"/>
  <c r="F28" i="22"/>
  <c r="N28" i="10"/>
  <c r="G28" i="10"/>
  <c r="E28" i="10"/>
  <c r="L17" i="10"/>
  <c r="L16" i="10"/>
  <c r="N28" i="25" l="1"/>
  <c r="E28" i="25"/>
  <c r="E30" i="24"/>
  <c r="E28" i="22"/>
  <c r="I28" i="25" l="1"/>
  <c r="J28" i="25" s="1"/>
  <c r="L28" i="25"/>
  <c r="H28" i="25"/>
  <c r="I30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3B7D2C03-D030-496C-8F6D-BCE6239FBB3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FAE45292-0AE8-43F6-8CEA-26FDC182114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<sst xmlns="http://schemas.openxmlformats.org/spreadsheetml/2006/main" count="244" uniqueCount="50">
  <si>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</si>
  <si>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</si>
  <si>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</si>
  <si>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</si>
  <si>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</si>
  <si>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</si>
  <si>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</si>
  <si>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</si>
  <si>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</si>
  <si>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</si>
  <si>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</si>
  <si>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</si>
  <si>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</si>
  <si>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</si>
  <si>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</si>
  <si>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</si>
  <si>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</si>
  <si>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</si>
  <si>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</si>
  <si>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</si>
  <si>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</si>
  <si>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</si>
  <si>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</si>
  <si>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</si>
  <si>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</si>
  <si>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</si>
  <si>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</si>
  <si>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</si>
  <si>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</si>
  <si>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</si>
  <si>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</si>
  <si>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</si>
  <si>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</si>
  <si>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</si>
  <si>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</si>
  <si>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</si>
  <si>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</si>
  <si>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</si>
  <si>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</si>
  <si>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</si>
  <si>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CÁLCULO DIFERENCIAL</t>
  </si>
  <si>
    <t>FENÓMENOS DE TRANSPORTE 406-B</t>
  </si>
  <si>
    <t>FENÓMENOS DE TRANSPORTE 406-A</t>
  </si>
  <si>
    <t>FISICOQUIMICA iI</t>
  </si>
  <si>
    <t>106-A</t>
  </si>
  <si>
    <t>506-A</t>
  </si>
  <si>
    <t>506-B</t>
  </si>
  <si>
    <t>AGO - DIC 2024</t>
  </si>
  <si>
    <t>S/E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</si>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</sst>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2" zoomScaleNormal="10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31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1" customHeight="1" x14ac:dyDescent="0.2">
      <c r="A14" s="29" t="s">
        <v>40</v>
      </c>
      <c r="B14" s="9">
        <v>1</v>
      </c>
      <c r="C14" s="21" t="s">
        <v>44</v>
      </c>
      <c r="D14" s="9" t="s">
        <v>33</v>
      </c>
      <c r="E14" s="9">
        <v>30</v>
      </c>
      <c r="F14" s="27">
        <v>20</v>
      </c>
      <c r="G14" s="9"/>
      <c r="H14" s="10"/>
      <c r="I14" s="27">
        <v>10</v>
      </c>
      <c r="J14" s="10"/>
      <c r="K14" s="9"/>
      <c r="L14" s="28">
        <v>0</v>
      </c>
      <c r="M14" s="9">
        <v>57</v>
      </c>
      <c r="N14" s="30">
        <v>0.67</v>
      </c>
    </row>
    <row r="15" spans="1:14" s="11" customFormat="1" ht="18.75" customHeight="1" x14ac:dyDescent="0.2">
      <c r="A15" s="29" t="s">
        <v>42</v>
      </c>
      <c r="B15" s="9">
        <v>1</v>
      </c>
      <c r="C15" s="21" t="s">
        <v>45</v>
      </c>
      <c r="D15" s="9" t="s">
        <v>33</v>
      </c>
      <c r="E15" s="9">
        <v>22</v>
      </c>
      <c r="F15" s="9">
        <v>9</v>
      </c>
      <c r="G15" s="9"/>
      <c r="H15" s="10"/>
      <c r="I15" s="9">
        <v>13</v>
      </c>
      <c r="J15" s="10"/>
      <c r="K15" s="9"/>
      <c r="L15" s="10">
        <v>0</v>
      </c>
      <c r="M15" s="9">
        <v>29</v>
      </c>
      <c r="N15" s="10">
        <v>0.41</v>
      </c>
    </row>
    <row r="16" spans="1:14" s="11" customFormat="1" ht="24" x14ac:dyDescent="0.2">
      <c r="A16" s="29" t="s">
        <v>41</v>
      </c>
      <c r="B16" s="9">
        <v>1</v>
      </c>
      <c r="C16" s="21" t="s">
        <v>46</v>
      </c>
      <c r="D16" s="9" t="s">
        <v>33</v>
      </c>
      <c r="E16" s="9">
        <v>20</v>
      </c>
      <c r="F16" s="9">
        <v>13</v>
      </c>
      <c r="G16" s="22"/>
      <c r="H16" s="10"/>
      <c r="I16" s="9">
        <v>7</v>
      </c>
      <c r="J16" s="10"/>
      <c r="K16" s="9"/>
      <c r="L16" s="10">
        <f t="shared" ref="L16:L17" si="0">K16/E16</f>
        <v>0</v>
      </c>
      <c r="M16" s="9">
        <v>48</v>
      </c>
      <c r="N16" s="30">
        <v>0.65</v>
      </c>
    </row>
    <row r="17" spans="1:14" s="11" customFormat="1" ht="24" x14ac:dyDescent="0.2">
      <c r="A17" s="29" t="s">
        <v>43</v>
      </c>
      <c r="B17" s="9">
        <v>1</v>
      </c>
      <c r="C17" s="21" t="s">
        <v>46</v>
      </c>
      <c r="D17" s="9" t="s">
        <v>33</v>
      </c>
      <c r="E17" s="9">
        <v>16</v>
      </c>
      <c r="F17" s="9">
        <v>13</v>
      </c>
      <c r="G17" s="9"/>
      <c r="H17" s="10"/>
      <c r="I17" s="9">
        <v>3</v>
      </c>
      <c r="J17" s="10"/>
      <c r="K17" s="9"/>
      <c r="L17" s="10">
        <f t="shared" si="0"/>
        <v>0</v>
      </c>
      <c r="M17" s="9">
        <v>63</v>
      </c>
      <c r="N17" s="15">
        <v>0.81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55</v>
      </c>
      <c r="G28" s="17">
        <f>SUM(G14:G27)</f>
        <v>0</v>
      </c>
      <c r="H28" s="24"/>
      <c r="I28" s="17">
        <f>SUM(I14:I17)</f>
        <v>33</v>
      </c>
      <c r="J28" s="24"/>
      <c r="K28" s="17"/>
      <c r="L28" s="18"/>
      <c r="M28" s="23">
        <f>AVERAGE(M14:M27)</f>
        <v>49.25</v>
      </c>
      <c r="N28" s="19">
        <f>AVERAGE(N14:N27)</f>
        <v>0.63500000000000001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35</v>
      </c>
      <c r="C37" s="32"/>
      <c r="D37" s="32"/>
      <c r="E37" s="13"/>
      <c r="F37" s="13"/>
      <c r="G37" s="32" t="s">
        <v>34</v>
      </c>
      <c r="H37" s="32"/>
      <c r="I37" s="32"/>
      <c r="J37" s="3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" zoomScale="85" zoomScaleNormal="85" zoomScaleSheetLayoutView="100" workbookViewId="0">
      <selection activeCell="O30" sqref="O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 t="s">
        <v>40</v>
      </c>
      <c r="B14" s="9">
        <v>2</v>
      </c>
      <c r="C14" s="21" t="s">
        <v>44</v>
      </c>
      <c r="D14" s="9" t="s">
        <v>33</v>
      </c>
      <c r="E14" s="9">
        <v>30</v>
      </c>
      <c r="F14" s="27">
        <v>17</v>
      </c>
      <c r="G14" s="9"/>
      <c r="H14" s="10"/>
      <c r="I14" s="27">
        <v>13</v>
      </c>
      <c r="J14" s="10"/>
      <c r="K14" s="9"/>
      <c r="L14" s="28">
        <v>0</v>
      </c>
      <c r="M14" s="9">
        <v>57</v>
      </c>
      <c r="N14" s="30">
        <v>0.56999999999999995</v>
      </c>
    </row>
    <row r="15" spans="1:14" s="11" customFormat="1" x14ac:dyDescent="0.2">
      <c r="A15" s="29" t="s">
        <v>42</v>
      </c>
      <c r="B15" s="9" t="s">
        <v>48</v>
      </c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0"/>
    </row>
    <row r="16" spans="1:14" s="11" customFormat="1" x14ac:dyDescent="0.2">
      <c r="A16" s="29" t="s">
        <v>41</v>
      </c>
      <c r="B16" s="9" t="s">
        <v>48</v>
      </c>
      <c r="C16" s="21"/>
      <c r="D16" s="9"/>
      <c r="E16" s="9"/>
      <c r="F16" s="22"/>
      <c r="G16" s="22"/>
      <c r="H16" s="10"/>
      <c r="I16" s="9"/>
      <c r="J16" s="10"/>
      <c r="K16" s="9"/>
      <c r="L16" s="10"/>
      <c r="M16" s="9"/>
      <c r="N16" s="30"/>
    </row>
    <row r="17" spans="1:14" s="11" customFormat="1" x14ac:dyDescent="0.2">
      <c r="A17" s="29" t="s">
        <v>43</v>
      </c>
      <c r="B17" s="9">
        <v>2</v>
      </c>
      <c r="C17" s="21" t="s">
        <v>46</v>
      </c>
      <c r="D17" s="9" t="s">
        <v>33</v>
      </c>
      <c r="E17" s="9">
        <v>16</v>
      </c>
      <c r="F17" s="9">
        <v>12</v>
      </c>
      <c r="G17" s="9"/>
      <c r="H17" s="10"/>
      <c r="I17" s="9">
        <v>4</v>
      </c>
      <c r="J17" s="10"/>
      <c r="K17" s="9"/>
      <c r="L17" s="10">
        <f t="shared" ref="L17" si="0">K17/E17</f>
        <v>0</v>
      </c>
      <c r="M17" s="9">
        <v>65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29</v>
      </c>
      <c r="G28" s="17">
        <f>SUM(G14:G27)</f>
        <v>0</v>
      </c>
      <c r="H28" s="18"/>
      <c r="I28" s="17">
        <f>SUM(I14:I17)</f>
        <v>17</v>
      </c>
      <c r="J28" s="18"/>
      <c r="K28" s="17">
        <f>SUM(K14:K27)</f>
        <v>0</v>
      </c>
      <c r="L28" s="18"/>
      <c r="M28" s="23">
        <f>AVERAGE(M14:M27)</f>
        <v>61</v>
      </c>
      <c r="N28" s="19">
        <f>AVERAGE(N14:N27)</f>
        <v>0.65999999999999992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36</v>
      </c>
      <c r="C37" s="32"/>
      <c r="D37" s="32"/>
      <c r="E37" s="13"/>
      <c r="F37" s="13"/>
      <c r="G37" s="32" t="s">
        <v>34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v>4</v>
      </c>
      <c r="F8"/>
      <c r="G8" s="4" t="s">
        <v>6</v>
      </c>
      <c r="H8" s="20"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 t="s">
        <v>40</v>
      </c>
      <c r="B14" s="9">
        <v>3</v>
      </c>
      <c r="C14" s="21" t="s">
        <v>44</v>
      </c>
      <c r="D14" s="9" t="s">
        <v>33</v>
      </c>
      <c r="E14" s="9">
        <v>30</v>
      </c>
      <c r="F14" s="27">
        <v>19</v>
      </c>
      <c r="G14" s="9"/>
      <c r="H14" s="10"/>
      <c r="I14" s="27">
        <v>11</v>
      </c>
      <c r="J14" s="10"/>
      <c r="K14" s="9"/>
      <c r="L14" s="28">
        <v>0</v>
      </c>
      <c r="M14" s="9">
        <v>49</v>
      </c>
      <c r="N14" s="30">
        <v>0.63</v>
      </c>
    </row>
    <row r="15" spans="1:14" s="11" customFormat="1" x14ac:dyDescent="0.2">
      <c r="A15" s="29" t="s">
        <v>42</v>
      </c>
      <c r="B15" s="9">
        <v>2</v>
      </c>
      <c r="C15" s="21" t="s">
        <v>45</v>
      </c>
      <c r="D15" s="9" t="s">
        <v>33</v>
      </c>
      <c r="E15" s="9">
        <v>22</v>
      </c>
      <c r="F15" s="9">
        <v>20</v>
      </c>
      <c r="G15" s="9"/>
      <c r="H15" s="10"/>
      <c r="I15" s="9">
        <v>2</v>
      </c>
      <c r="J15" s="10"/>
      <c r="K15" s="9"/>
      <c r="L15" s="10">
        <v>0</v>
      </c>
      <c r="M15" s="9">
        <v>73</v>
      </c>
      <c r="N15" s="10">
        <v>0.59</v>
      </c>
    </row>
    <row r="16" spans="1:14" s="11" customFormat="1" x14ac:dyDescent="0.2">
      <c r="A16" s="29" t="s">
        <v>41</v>
      </c>
      <c r="B16" s="9">
        <v>2</v>
      </c>
      <c r="C16" s="21" t="s">
        <v>46</v>
      </c>
      <c r="D16" s="9" t="s">
        <v>33</v>
      </c>
      <c r="E16" s="9">
        <v>20</v>
      </c>
      <c r="F16" s="9">
        <v>16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66</v>
      </c>
      <c r="N16" s="30">
        <v>0.8</v>
      </c>
    </row>
    <row r="17" spans="1:14" s="11" customFormat="1" x14ac:dyDescent="0.2">
      <c r="A17" s="29" t="s">
        <v>43</v>
      </c>
      <c r="B17" s="9">
        <v>3</v>
      </c>
      <c r="C17" s="21" t="s">
        <v>46</v>
      </c>
      <c r="D17" s="9" t="s">
        <v>33</v>
      </c>
      <c r="E17" s="9">
        <v>16</v>
      </c>
      <c r="F17" s="9">
        <v>11</v>
      </c>
      <c r="G17" s="9"/>
      <c r="H17" s="10"/>
      <c r="I17" s="9">
        <v>5</v>
      </c>
      <c r="J17" s="10"/>
      <c r="K17" s="9"/>
      <c r="L17" s="10">
        <f t="shared" si="0"/>
        <v>0</v>
      </c>
      <c r="M17" s="9">
        <v>57</v>
      </c>
      <c r="N17" s="15">
        <v>0.69</v>
      </c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/>
      <c r="M19" s="22"/>
      <c r="N19" s="26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36</v>
      </c>
      <c r="C37" s="32"/>
      <c r="D37" s="32"/>
      <c r="E37" s="13"/>
      <c r="F37" s="13"/>
      <c r="G37" s="32" t="s">
        <v>37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opLeftCell="A11" zoomScaleNormal="100" zoomScaleSheetLayoutView="100" workbookViewId="0">
      <selection activeCell="P31" sqref="P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v>4</v>
      </c>
      <c r="F8"/>
      <c r="G8" s="4" t="s">
        <v>6</v>
      </c>
      <c r="H8" s="20"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 t="s">
        <v>40</v>
      </c>
      <c r="B14" s="9">
        <v>4</v>
      </c>
      <c r="C14" s="21" t="s">
        <v>44</v>
      </c>
      <c r="D14" s="9" t="s">
        <v>33</v>
      </c>
      <c r="E14" s="9">
        <v>30</v>
      </c>
      <c r="F14" s="27">
        <v>17</v>
      </c>
      <c r="G14" s="9"/>
      <c r="H14" s="10"/>
      <c r="I14" s="27">
        <v>13</v>
      </c>
      <c r="J14" s="10"/>
      <c r="K14" s="9"/>
      <c r="L14" s="28">
        <v>0</v>
      </c>
      <c r="M14" s="9">
        <v>49</v>
      </c>
      <c r="N14" s="30">
        <v>0.56999999999999995</v>
      </c>
    </row>
    <row r="15" spans="1:14" s="11" customFormat="1" x14ac:dyDescent="0.2">
      <c r="A15" s="29" t="s">
        <v>42</v>
      </c>
      <c r="B15" s="9">
        <v>3</v>
      </c>
      <c r="C15" s="21" t="s">
        <v>45</v>
      </c>
      <c r="D15" s="9" t="s">
        <v>33</v>
      </c>
      <c r="E15" s="9">
        <v>22</v>
      </c>
      <c r="F15" s="9">
        <v>18</v>
      </c>
      <c r="G15" s="9"/>
      <c r="H15" s="10"/>
      <c r="I15" s="9">
        <v>4</v>
      </c>
      <c r="J15" s="10"/>
      <c r="K15" s="9"/>
      <c r="L15" s="10">
        <v>0</v>
      </c>
      <c r="M15" s="9">
        <v>65</v>
      </c>
      <c r="N15" s="10">
        <v>0.82</v>
      </c>
    </row>
    <row r="16" spans="1:14" s="11" customFormat="1" x14ac:dyDescent="0.2">
      <c r="A16" s="29" t="s">
        <v>42</v>
      </c>
      <c r="B16" s="9">
        <v>4</v>
      </c>
      <c r="C16" s="21" t="s">
        <v>45</v>
      </c>
      <c r="D16" s="9" t="s">
        <v>33</v>
      </c>
      <c r="E16" s="9">
        <v>22</v>
      </c>
      <c r="F16" s="9">
        <v>21</v>
      </c>
      <c r="G16" s="9"/>
      <c r="H16" s="10"/>
      <c r="I16" s="9">
        <v>1</v>
      </c>
      <c r="J16" s="10"/>
      <c r="K16" s="9"/>
      <c r="L16" s="10">
        <v>0</v>
      </c>
      <c r="M16" s="9">
        <v>88</v>
      </c>
      <c r="N16" s="10">
        <v>0.91</v>
      </c>
    </row>
    <row r="17" spans="1:14" s="11" customFormat="1" x14ac:dyDescent="0.2">
      <c r="A17" s="29" t="s">
        <v>41</v>
      </c>
      <c r="B17" s="9">
        <v>3</v>
      </c>
      <c r="C17" s="21" t="s">
        <v>46</v>
      </c>
      <c r="D17" s="9" t="s">
        <v>33</v>
      </c>
      <c r="E17" s="9">
        <v>20</v>
      </c>
      <c r="F17" s="9">
        <v>16</v>
      </c>
      <c r="G17" s="22"/>
      <c r="H17" s="10"/>
      <c r="I17" s="9">
        <v>4</v>
      </c>
      <c r="J17" s="10"/>
      <c r="K17" s="9"/>
      <c r="L17" s="10">
        <f t="shared" ref="L17:L19" si="0">K17/E17</f>
        <v>0</v>
      </c>
      <c r="M17" s="9">
        <v>63</v>
      </c>
      <c r="N17" s="30">
        <v>0.8</v>
      </c>
    </row>
    <row r="18" spans="1:14" s="11" customFormat="1" x14ac:dyDescent="0.2">
      <c r="A18" s="29" t="s">
        <v>41</v>
      </c>
      <c r="B18" s="9">
        <v>4</v>
      </c>
      <c r="C18" s="21" t="s">
        <v>46</v>
      </c>
      <c r="D18" s="9" t="s">
        <v>33</v>
      </c>
      <c r="E18" s="9">
        <v>20</v>
      </c>
      <c r="F18" s="9">
        <v>15</v>
      </c>
      <c r="G18" s="22"/>
      <c r="H18" s="10"/>
      <c r="I18" s="9">
        <v>5</v>
      </c>
      <c r="J18" s="10"/>
      <c r="K18" s="9"/>
      <c r="L18" s="10">
        <f t="shared" ref="L18" si="1">K18/E18</f>
        <v>0</v>
      </c>
      <c r="M18" s="9">
        <v>54</v>
      </c>
      <c r="N18" s="30">
        <v>0.75</v>
      </c>
    </row>
    <row r="19" spans="1:14" s="11" customFormat="1" x14ac:dyDescent="0.2">
      <c r="A19" s="29" t="s">
        <v>43</v>
      </c>
      <c r="B19" s="9">
        <v>4</v>
      </c>
      <c r="C19" s="21" t="s">
        <v>46</v>
      </c>
      <c r="D19" s="9" t="s">
        <v>33</v>
      </c>
      <c r="E19" s="9">
        <v>16</v>
      </c>
      <c r="F19" s="9">
        <v>12</v>
      </c>
      <c r="G19" s="9"/>
      <c r="H19" s="10"/>
      <c r="I19" s="9">
        <v>4</v>
      </c>
      <c r="J19" s="10"/>
      <c r="K19" s="9"/>
      <c r="L19" s="10">
        <f t="shared" si="0"/>
        <v>0</v>
      </c>
      <c r="M19" s="9">
        <v>53</v>
      </c>
      <c r="N19" s="15">
        <v>0.75</v>
      </c>
    </row>
    <row r="20" spans="1:14" s="11" customFormat="1" x14ac:dyDescent="0.2">
      <c r="A20" s="29"/>
      <c r="B20" s="9"/>
      <c r="C20" s="21"/>
      <c r="D20" s="9"/>
      <c r="E20" s="9"/>
      <c r="F20" s="22"/>
      <c r="G20" s="22"/>
      <c r="H20" s="10"/>
      <c r="I20" s="9"/>
      <c r="J20" s="10"/>
      <c r="K20" s="9"/>
      <c r="L20" s="10"/>
      <c r="M20" s="22"/>
      <c r="N20" s="26"/>
    </row>
    <row r="21" spans="1:14" s="11" customFormat="1" x14ac:dyDescent="0.2">
      <c r="A21" s="29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29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130</v>
      </c>
      <c r="F30" s="17">
        <f>SUM(F14:F29)</f>
        <v>99</v>
      </c>
      <c r="G30" s="17"/>
      <c r="H30" s="18"/>
      <c r="I30" s="17">
        <f t="shared" ref="I30" si="2">(E30-SUM(F30:G30))-K30</f>
        <v>31</v>
      </c>
      <c r="J30" s="18"/>
      <c r="K30" s="17"/>
      <c r="L30" s="18"/>
      <c r="M30" s="23">
        <f>AVERAGE(M14:M29)</f>
        <v>62</v>
      </c>
      <c r="N30" s="19">
        <f>AVERAGE(N14:N29)</f>
        <v>0.76666666666666661</v>
      </c>
    </row>
    <row r="32" spans="1:14" ht="120" customHeight="1" x14ac:dyDescent="0.2">
      <c r="A32" s="41" t="s">
        <v>26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</row>
    <row r="34" spans="1:10" x14ac:dyDescent="0.2">
      <c r="A34" s="12"/>
    </row>
    <row r="35" spans="1:10" x14ac:dyDescent="0.2">
      <c r="B35" s="35" t="s">
        <v>27</v>
      </c>
      <c r="C35" s="35"/>
      <c r="D35" s="35"/>
      <c r="G35" s="36" t="s">
        <v>28</v>
      </c>
      <c r="H35" s="36"/>
      <c r="I35" s="36"/>
      <c r="J35" s="36"/>
    </row>
    <row r="36" spans="1:10" ht="62.25" customHeight="1" x14ac:dyDescent="0.2">
      <c r="B36" s="37"/>
      <c r="C36" s="37"/>
      <c r="D36" s="37"/>
      <c r="G36" s="38"/>
      <c r="H36" s="38"/>
      <c r="I36" s="38"/>
      <c r="J36" s="38"/>
    </row>
    <row r="37" spans="1:10" hidden="1" x14ac:dyDescent="0.2">
      <c r="A37" s="31" t="e">
        <v>#REF!</v>
      </c>
      <c r="B37" s="31"/>
      <c r="C37" s="6"/>
      <c r="E37" s="31"/>
      <c r="F37" s="31"/>
      <c r="G37" s="31"/>
      <c r="H37" s="31"/>
    </row>
    <row r="38" spans="1:10" hidden="1" x14ac:dyDescent="0.2"/>
    <row r="39" spans="1:10" ht="45" customHeight="1" x14ac:dyDescent="0.2">
      <c r="B39" s="32" t="s">
        <v>32</v>
      </c>
      <c r="C39" s="32"/>
      <c r="D39" s="32"/>
      <c r="E39" s="13"/>
      <c r="F39" s="13"/>
      <c r="G39" s="32" t="s">
        <v>37</v>
      </c>
      <c r="H39" s="32"/>
      <c r="I39" s="32"/>
      <c r="J39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Normal="100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31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/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18" x14ac:dyDescent="0.2">
      <c r="A14" s="29" t="s">
        <v>40</v>
      </c>
      <c r="B14" s="25" t="s">
        <v>49</v>
      </c>
      <c r="C14" s="21" t="s">
        <v>44</v>
      </c>
      <c r="D14" s="9" t="s">
        <v>33</v>
      </c>
      <c r="E14" s="9">
        <v>30</v>
      </c>
      <c r="F14" s="27">
        <v>13</v>
      </c>
      <c r="G14" s="9">
        <v>7</v>
      </c>
      <c r="H14" s="10">
        <v>0.67</v>
      </c>
      <c r="I14" s="9">
        <v>10</v>
      </c>
      <c r="J14" s="10">
        <v>0.33</v>
      </c>
      <c r="K14" s="9">
        <v>0</v>
      </c>
      <c r="L14" s="28">
        <v>0</v>
      </c>
      <c r="M14" s="9">
        <v>54</v>
      </c>
      <c r="N14" s="30">
        <v>0.67</v>
      </c>
    </row>
    <row r="15" spans="1:14" s="11" customFormat="1" ht="18" x14ac:dyDescent="0.2">
      <c r="A15" s="29" t="s">
        <v>42</v>
      </c>
      <c r="B15" s="25" t="s">
        <v>49</v>
      </c>
      <c r="C15" s="21" t="s">
        <v>45</v>
      </c>
      <c r="D15" s="9" t="s">
        <v>33</v>
      </c>
      <c r="E15" s="9">
        <v>22</v>
      </c>
      <c r="F15" s="9">
        <v>7</v>
      </c>
      <c r="G15" s="9">
        <v>14</v>
      </c>
      <c r="H15" s="10">
        <v>0.95</v>
      </c>
      <c r="I15" s="9">
        <v>1</v>
      </c>
      <c r="J15" s="10">
        <v>0.05</v>
      </c>
      <c r="K15" s="9">
        <v>0</v>
      </c>
      <c r="L15" s="10">
        <v>0</v>
      </c>
      <c r="M15" s="9">
        <v>79</v>
      </c>
      <c r="N15" s="10">
        <v>0.86</v>
      </c>
    </row>
    <row r="16" spans="1:14" s="11" customFormat="1" ht="24" x14ac:dyDescent="0.2">
      <c r="A16" s="29" t="s">
        <v>41</v>
      </c>
      <c r="B16" s="25" t="s">
        <v>49</v>
      </c>
      <c r="C16" s="21" t="s">
        <v>46</v>
      </c>
      <c r="D16" s="9" t="s">
        <v>33</v>
      </c>
      <c r="E16" s="9">
        <v>20</v>
      </c>
      <c r="F16" s="9">
        <v>12</v>
      </c>
      <c r="G16" s="9">
        <v>5</v>
      </c>
      <c r="H16" s="10">
        <v>0.85</v>
      </c>
      <c r="I16" s="9">
        <v>3</v>
      </c>
      <c r="J16" s="10">
        <v>0.15</v>
      </c>
      <c r="K16" s="9">
        <v>0</v>
      </c>
      <c r="L16" s="10">
        <f t="shared" ref="L16:L17" si="0">K16/E16</f>
        <v>0</v>
      </c>
      <c r="M16" s="9">
        <v>65</v>
      </c>
      <c r="N16" s="30">
        <v>0.85</v>
      </c>
    </row>
    <row r="17" spans="1:14" s="11" customFormat="1" ht="24" x14ac:dyDescent="0.2">
      <c r="A17" s="29" t="s">
        <v>43</v>
      </c>
      <c r="B17" s="25" t="s">
        <v>49</v>
      </c>
      <c r="C17" s="21" t="s">
        <v>46</v>
      </c>
      <c r="D17" s="9" t="s">
        <v>33</v>
      </c>
      <c r="E17" s="9">
        <v>16</v>
      </c>
      <c r="F17" s="9">
        <v>11</v>
      </c>
      <c r="G17" s="9">
        <v>4</v>
      </c>
      <c r="H17" s="10">
        <v>0.94</v>
      </c>
      <c r="I17" s="9">
        <v>1</v>
      </c>
      <c r="J17" s="10">
        <v>0.06</v>
      </c>
      <c r="K17" s="9">
        <v>0</v>
      </c>
      <c r="L17" s="10">
        <f t="shared" si="0"/>
        <v>0</v>
      </c>
      <c r="M17" s="9">
        <v>73</v>
      </c>
      <c r="N17" s="15">
        <v>0.69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43</v>
      </c>
      <c r="G28" s="17">
        <f>SUM(G14:G27)</f>
        <v>30</v>
      </c>
      <c r="H28" s="24">
        <f>SUM(F28:G28)/E28</f>
        <v>0.82954545454545459</v>
      </c>
      <c r="I28" s="17">
        <f t="shared" ref="I28" si="1">(E28-SUM(F28:G28))-K28</f>
        <v>15</v>
      </c>
      <c r="J28" s="24">
        <f t="shared" ref="J28" si="2">I28/E28</f>
        <v>0.17045454545454544</v>
      </c>
      <c r="K28" s="17">
        <f>SUM(K14:K27)</f>
        <v>0</v>
      </c>
      <c r="L28" s="24">
        <f t="shared" ref="L28" si="3">K28/E28</f>
        <v>0</v>
      </c>
      <c r="M28" s="23">
        <f>AVERAGE(M14:M27)</f>
        <v>67.75</v>
      </c>
      <c r="N28" s="19">
        <f>AVERAGE(N14:N27)</f>
        <v>0.76749999999999996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tr">
        <f>B10</f>
        <v>MCIA. CARLOS MANUEL MONTOYA NAFARRATE</v>
      </c>
      <c r="C37" s="32"/>
      <c r="D37" s="32"/>
      <c r="E37" s="13"/>
      <c r="F37" s="13"/>
      <c r="G37" s="32" t="s">
        <v>39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</cp:lastModifiedBy>
  <cp:revision/>
  <dcterms:created xsi:type="dcterms:W3CDTF">2021-11-22T14:45:25Z</dcterms:created>
  <dcterms:modified xsi:type="dcterms:W3CDTF">2025-01-08T04:21:05Z</dcterms:modified>
  <cp:category/>
  <cp:contentStatus/>
</cp:coreProperties>
</file>