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boratorio\Desktop\"/>
    </mc:Choice>
  </mc:AlternateContent>
  <bookViews>
    <workbookView xWindow="-120" yWindow="-120" windowWidth="20730" windowHeight="11160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'1'!$A$1:$N$35</definedName>
    <definedName name="_xlnm.Print_Area" localSheetId="1">'2'!$A$1:$N$37</definedName>
    <definedName name="_xlnm.Print_Area" localSheetId="2">'3'!$A$1:$N$37</definedName>
    <definedName name="_xlnm.Print_Area" localSheetId="3">'4'!$A$1:$N$36</definedName>
    <definedName name="_xlnm.Print_Area" localSheetId="4">Final!$A$1:$N$36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25" l="1"/>
  <c r="B27" i="25" l="1"/>
  <c r="A14" i="24" l="1"/>
  <c r="C14" i="24"/>
  <c r="E14" i="24"/>
  <c r="D14" i="24" l="1"/>
  <c r="E19" i="25" l="1"/>
  <c r="E20" i="25"/>
  <c r="E21" i="25"/>
  <c r="E22" i="25"/>
  <c r="E23" i="25"/>
  <c r="E24" i="25"/>
  <c r="E25" i="25"/>
  <c r="E26" i="25"/>
  <c r="D26" i="25"/>
  <c r="D25" i="25"/>
  <c r="D24" i="25"/>
  <c r="D23" i="25"/>
  <c r="D22" i="25"/>
  <c r="D21" i="25"/>
  <c r="D20" i="25"/>
  <c r="D19" i="25"/>
  <c r="C20" i="25"/>
  <c r="C21" i="25"/>
  <c r="C22" i="25"/>
  <c r="C23" i="25"/>
  <c r="C24" i="25"/>
  <c r="C25" i="25"/>
  <c r="C26" i="25"/>
  <c r="N27" i="25" l="1"/>
  <c r="M27" i="25"/>
  <c r="K27" i="25"/>
  <c r="G27" i="25"/>
  <c r="F27" i="25"/>
  <c r="I26" i="25"/>
  <c r="A26" i="25"/>
  <c r="I25" i="25"/>
  <c r="A25" i="25"/>
  <c r="I24" i="25"/>
  <c r="A24" i="25"/>
  <c r="I23" i="25"/>
  <c r="A23" i="25"/>
  <c r="I22" i="25"/>
  <c r="A22" i="25"/>
  <c r="I21" i="25"/>
  <c r="A21" i="25"/>
  <c r="A20" i="25"/>
  <c r="A19" i="25"/>
  <c r="A18" i="25"/>
  <c r="I14" i="25"/>
  <c r="J14" i="25" s="1"/>
  <c r="B10" i="25"/>
  <c r="B36" i="25" s="1"/>
  <c r="L8" i="25"/>
  <c r="H8" i="25"/>
  <c r="E8" i="25"/>
  <c r="F27" i="24"/>
  <c r="B10" i="24"/>
  <c r="B36" i="24" s="1"/>
  <c r="L8" i="24"/>
  <c r="H8" i="24"/>
  <c r="E8" i="24"/>
  <c r="N28" i="23"/>
  <c r="M28" i="23"/>
  <c r="K28" i="23"/>
  <c r="B10" i="23"/>
  <c r="B37" i="23" s="1"/>
  <c r="L8" i="23"/>
  <c r="H8" i="23"/>
  <c r="E8" i="23"/>
  <c r="B10" i="22"/>
  <c r="B37" i="22" s="1"/>
  <c r="L8" i="22"/>
  <c r="H8" i="22"/>
  <c r="E8" i="22"/>
  <c r="N28" i="22"/>
  <c r="M28" i="22"/>
  <c r="K28" i="22"/>
  <c r="F28" i="22"/>
  <c r="N26" i="10"/>
  <c r="M26" i="10"/>
  <c r="K26" i="10"/>
  <c r="G26" i="10"/>
  <c r="F26" i="10"/>
  <c r="E26" i="10"/>
  <c r="L14" i="25" l="1"/>
  <c r="E27" i="25"/>
  <c r="E27" i="24"/>
  <c r="E28" i="23"/>
  <c r="L14" i="22"/>
  <c r="E28" i="22"/>
  <c r="I26" i="10"/>
  <c r="L26" i="10"/>
  <c r="I27" i="25" l="1"/>
  <c r="L27" i="25"/>
  <c r="H27" i="25"/>
  <c r="L27" i="24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<sst xmlns="http://schemas.openxmlformats.org/spreadsheetml/2006/main" count="233" uniqueCount="50">
  <si>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</si>
  <si>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</si>
  <si>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</si>
  <si>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</si>
  <si>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</si>
  <si>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</si>
  <si>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</si>
  <si>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</si>
  <si>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</si>
  <si>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</si>
  <si>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</si>
  <si>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</si>
  <si>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</si>
  <si>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</si>
  <si>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</si>
  <si>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</si>
  <si>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</si>
  <si>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</si>
  <si>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</si>
  <si>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</si>
  <si>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</si>
  <si>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</si>
  <si>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</si>
  <si>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</si>
  <si>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</si>
  <si>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</si>
  <si>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</si>
  <si>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</si>
  <si>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</si>
  <si>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</si>
  <si>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</si>
  <si>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IEME</t>
  </si>
  <si>
    <t>JEFE DE CARRERA</t>
  </si>
  <si>
    <t>PROFESOR</t>
  </si>
  <si>
    <t>ELECTROMECANICA</t>
  </si>
  <si>
    <t>M.I.I ESTEBAN DOMINGUEZ FISCAL</t>
  </si>
  <si>
    <t>T</t>
  </si>
  <si>
    <t>II</t>
  </si>
  <si>
    <t>IV</t>
  </si>
  <si>
    <t>08A</t>
  </si>
  <si>
    <t>AGOSTO-DICIEMBRE 2024</t>
  </si>
  <si>
    <t xml:space="preserve">  ANGEL RODRIGUEZ RUIZ</t>
  </si>
  <si>
    <t>DINAMICA</t>
  </si>
  <si>
    <t>302-A</t>
  </si>
  <si>
    <t>TECNOLOGIA DE LOS MATERIALES</t>
  </si>
  <si>
    <t>METROLOGIA Y NORMALIZACION</t>
  </si>
  <si>
    <t>302-B</t>
  </si>
  <si>
    <t>ING. ANGEL RODRIGUEZ RUIZ</t>
  </si>
  <si>
    <t>ll</t>
  </si>
  <si>
    <t>lll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</si>
</sst>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opLeftCell="A7" zoomScale="89" zoomScaleNormal="89" zoomScaleSheetLayoutView="100" workbookViewId="0">
      <selection activeCell="N14" sqref="N14: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0.85546875" style="1" customWidth="1"/>
    <col min="4" max="4" width="21.85546875" style="1" customWidth="1"/>
    <col min="5" max="5" width="9.42578125" style="1" customWidth="1"/>
    <col min="6" max="9" width="7.5703125" style="1" customWidth="1"/>
    <col min="10" max="10" width="17.5703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34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3</v>
      </c>
      <c r="I8" s="33" t="s">
        <v>7</v>
      </c>
      <c r="J8" s="33"/>
      <c r="K8" s="33"/>
      <c r="L8" s="34" t="s">
        <v>40</v>
      </c>
      <c r="M8" s="34"/>
      <c r="N8" s="34"/>
    </row>
    <row r="10" spans="1:14" x14ac:dyDescent="0.2">
      <c r="A10" s="4" t="s">
        <v>8</v>
      </c>
      <c r="B10" s="34" t="s">
        <v>41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42</v>
      </c>
      <c r="B14" s="21" t="s">
        <v>21</v>
      </c>
      <c r="C14" s="21" t="s">
        <v>43</v>
      </c>
      <c r="D14" s="9" t="s">
        <v>31</v>
      </c>
      <c r="E14" s="9">
        <v>27</v>
      </c>
      <c r="F14" s="9">
        <v>27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81</v>
      </c>
      <c r="N14" s="15">
        <v>0.27</v>
      </c>
    </row>
    <row r="15" spans="1:14" s="11" customFormat="1" x14ac:dyDescent="0.2">
      <c r="A15" s="8" t="s">
        <v>44</v>
      </c>
      <c r="B15" s="21" t="s">
        <v>37</v>
      </c>
      <c r="C15" s="21" t="s">
        <v>43</v>
      </c>
      <c r="D15" s="9" t="s">
        <v>31</v>
      </c>
      <c r="E15" s="9">
        <v>26</v>
      </c>
      <c r="F15" s="9">
        <v>26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82</v>
      </c>
      <c r="N15" s="15">
        <v>0.56000000000000005</v>
      </c>
    </row>
    <row r="16" spans="1:14" s="11" customFormat="1" x14ac:dyDescent="0.2">
      <c r="A16" s="8" t="s">
        <v>45</v>
      </c>
      <c r="B16" s="21" t="s">
        <v>21</v>
      </c>
      <c r="C16" s="21" t="s">
        <v>46</v>
      </c>
      <c r="D16" s="9" t="s">
        <v>31</v>
      </c>
      <c r="E16" s="9">
        <v>25</v>
      </c>
      <c r="F16" s="9">
        <v>25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85</v>
      </c>
      <c r="N16" s="15">
        <v>0.64</v>
      </c>
    </row>
    <row r="17" spans="1:14" s="11" customFormat="1" x14ac:dyDescent="0.2">
      <c r="A17" s="8" t="s">
        <v>44</v>
      </c>
      <c r="B17" s="21" t="s">
        <v>21</v>
      </c>
      <c r="C17" s="21" t="s">
        <v>46</v>
      </c>
      <c r="D17" s="9" t="s">
        <v>31</v>
      </c>
      <c r="E17" s="9">
        <v>23</v>
      </c>
      <c r="F17" s="9">
        <v>23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83</v>
      </c>
      <c r="N17" s="15">
        <v>0.36</v>
      </c>
    </row>
    <row r="18" spans="1:14" s="11" customFormat="1" x14ac:dyDescent="0.2">
      <c r="A18" s="8" t="s">
        <v>45</v>
      </c>
      <c r="B18" s="9" t="s">
        <v>21</v>
      </c>
      <c r="C18" s="9" t="s">
        <v>43</v>
      </c>
      <c r="D18" s="9" t="s">
        <v>31</v>
      </c>
      <c r="E18" s="9">
        <v>27</v>
      </c>
      <c r="F18" s="9">
        <v>27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82</v>
      </c>
      <c r="N18" s="15">
        <v>0.3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5" thickBot="1" x14ac:dyDescent="0.25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128</v>
      </c>
      <c r="F26" s="17">
        <f>SUM(F14:F25)</f>
        <v>128</v>
      </c>
      <c r="G26" s="17">
        <f>SUM(G14:G25)</f>
        <v>0</v>
      </c>
      <c r="H26" s="18"/>
      <c r="I26" s="17">
        <f t="shared" ref="I26" si="0">(E26-SUM(F26:G26))-K26</f>
        <v>0</v>
      </c>
      <c r="J26" s="18"/>
      <c r="K26" s="17">
        <f>SUM(K14:K25)</f>
        <v>0</v>
      </c>
      <c r="L26" s="18">
        <f t="shared" ref="L26" si="1">K26/E26</f>
        <v>0</v>
      </c>
      <c r="M26" s="17">
        <f>AVERAGE(M14:M25)</f>
        <v>82.6</v>
      </c>
      <c r="N26" s="19">
        <f>AVERAGE(N14:N25)</f>
        <v>0.42599999999999999</v>
      </c>
    </row>
    <row r="28" spans="1:14" ht="120" customHeight="1" x14ac:dyDescent="0.2">
      <c r="A28" s="30" t="s">
        <v>26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</row>
    <row r="30" spans="1:14" x14ac:dyDescent="0.2">
      <c r="A30" s="12"/>
    </row>
    <row r="31" spans="1:14" x14ac:dyDescent="0.2">
      <c r="B31" s="37" t="s">
        <v>33</v>
      </c>
      <c r="C31" s="37"/>
      <c r="D31" s="37"/>
      <c r="G31" s="22" t="s">
        <v>32</v>
      </c>
      <c r="H31" s="22"/>
      <c r="I31" s="22"/>
      <c r="J31" s="22"/>
    </row>
    <row r="32" spans="1:14" ht="62.25" customHeight="1" x14ac:dyDescent="0.2">
      <c r="B32" s="38"/>
      <c r="C32" s="38"/>
      <c r="D32" s="38"/>
      <c r="G32" s="34"/>
      <c r="H32" s="34"/>
      <c r="I32" s="34"/>
      <c r="J32" s="34"/>
    </row>
    <row r="33" spans="1:10" hidden="1" x14ac:dyDescent="0.2">
      <c r="A33" s="39" t="e">
        <v>#REF!</v>
      </c>
      <c r="B33" s="39"/>
      <c r="C33" s="6"/>
      <c r="E33" s="39"/>
      <c r="F33" s="39"/>
      <c r="G33" s="39"/>
      <c r="H33" s="39"/>
    </row>
    <row r="34" spans="1:10" hidden="1" x14ac:dyDescent="0.2"/>
    <row r="35" spans="1:10" ht="45" customHeight="1" x14ac:dyDescent="0.2">
      <c r="B35" s="40" t="s">
        <v>47</v>
      </c>
      <c r="C35" s="41"/>
      <c r="D35" s="41"/>
      <c r="E35" s="13"/>
      <c r="F35" s="13"/>
      <c r="G35" s="40" t="s">
        <v>35</v>
      </c>
      <c r="H35" s="41"/>
      <c r="I35" s="41"/>
      <c r="J35" s="41"/>
    </row>
  </sheetData>
  <mergeCells count="31">
    <mergeCell ref="A33:B33"/>
    <mergeCell ref="E33:H33"/>
    <mergeCell ref="B35:D35"/>
    <mergeCell ref="G35:J35"/>
    <mergeCell ref="K12:K13"/>
    <mergeCell ref="L12:L13"/>
    <mergeCell ref="B31:D31"/>
    <mergeCell ref="G31:J31"/>
    <mergeCell ref="B32:D32"/>
    <mergeCell ref="G32:J32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7" zoomScaleNormal="87" zoomScaleSheetLayoutView="100" workbookViewId="0">
      <selection activeCell="E14" sqref="E14:E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9.28515625" style="1" customWidth="1"/>
    <col min="4" max="4" width="21.85546875" style="1" customWidth="1"/>
    <col min="5" max="5" width="9.42578125" style="1" customWidth="1"/>
    <col min="6" max="11" width="7.5703125" style="1" customWidth="1"/>
    <col min="12" max="12" width="10.1406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34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">
      <c r="A10" s="4" t="s">
        <v>8</v>
      </c>
      <c r="B10" s="34" t="str">
        <f>'1'!B10</f>
        <v xml:space="preserve">  ANGEL RODRIGUEZ RUIZ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42</v>
      </c>
      <c r="B14" s="9" t="s">
        <v>48</v>
      </c>
      <c r="C14" s="21" t="s">
        <v>43</v>
      </c>
      <c r="D14" s="9" t="s">
        <v>31</v>
      </c>
      <c r="E14" s="9">
        <v>28</v>
      </c>
      <c r="F14" s="9">
        <v>28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81</v>
      </c>
      <c r="N14" s="15">
        <v>0.32</v>
      </c>
    </row>
    <row r="15" spans="1:14" s="11" customFormat="1" x14ac:dyDescent="0.2">
      <c r="A15" s="8" t="s">
        <v>44</v>
      </c>
      <c r="B15" s="9" t="s">
        <v>48</v>
      </c>
      <c r="C15" s="21" t="s">
        <v>43</v>
      </c>
      <c r="D15" s="9" t="s">
        <v>31</v>
      </c>
      <c r="E15" s="9">
        <v>26</v>
      </c>
      <c r="F15" s="9">
        <v>26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84</v>
      </c>
      <c r="N15" s="15">
        <v>0.57999999999999996</v>
      </c>
    </row>
    <row r="16" spans="1:14" s="11" customFormat="1" x14ac:dyDescent="0.2">
      <c r="A16" s="8" t="s">
        <v>45</v>
      </c>
      <c r="B16" s="9" t="s">
        <v>48</v>
      </c>
      <c r="C16" s="21" t="s">
        <v>46</v>
      </c>
      <c r="D16" s="9" t="s">
        <v>31</v>
      </c>
      <c r="E16" s="9">
        <v>25</v>
      </c>
      <c r="F16" s="9">
        <v>25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85</v>
      </c>
      <c r="N16" s="15">
        <v>0.81</v>
      </c>
    </row>
    <row r="17" spans="1:14" s="11" customFormat="1" x14ac:dyDescent="0.2">
      <c r="A17" s="8" t="s">
        <v>44</v>
      </c>
      <c r="B17" s="9" t="s">
        <v>48</v>
      </c>
      <c r="C17" s="21" t="s">
        <v>46</v>
      </c>
      <c r="D17" s="9" t="s">
        <v>31</v>
      </c>
      <c r="E17" s="9">
        <v>23</v>
      </c>
      <c r="F17" s="9">
        <v>23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86</v>
      </c>
      <c r="N17" s="15">
        <v>0.36</v>
      </c>
    </row>
    <row r="18" spans="1:14" s="11" customFormat="1" x14ac:dyDescent="0.2">
      <c r="A18" s="8" t="s">
        <v>45</v>
      </c>
      <c r="B18" s="9" t="s">
        <v>48</v>
      </c>
      <c r="C18" s="9" t="s">
        <v>43</v>
      </c>
      <c r="D18" s="9" t="s">
        <v>31</v>
      </c>
      <c r="E18" s="9">
        <v>27</v>
      </c>
      <c r="F18" s="9">
        <v>27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85</v>
      </c>
      <c r="N18" s="15">
        <v>0.81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129</v>
      </c>
      <c r="F28" s="17">
        <f>SUM(F14:F27)</f>
        <v>129</v>
      </c>
      <c r="G28" s="17"/>
      <c r="H28" s="18"/>
      <c r="I28" s="17">
        <f t="shared" ref="I28" si="1">(E28-SUM(F28:G28))-K28</f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84.2</v>
      </c>
      <c r="N28" s="19">
        <f>AVERAGE(N14:N27)</f>
        <v>0.57599999999999996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33</v>
      </c>
      <c r="C33" s="37"/>
      <c r="D33" s="37"/>
      <c r="G33" s="22" t="s">
        <v>32</v>
      </c>
      <c r="H33" s="22"/>
      <c r="I33" s="22"/>
      <c r="J33" s="22"/>
    </row>
    <row r="34" spans="1:10" ht="62.25" customHeight="1" x14ac:dyDescent="0.2">
      <c r="B34" s="42"/>
      <c r="C34" s="42"/>
      <c r="D34" s="42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1" t="str">
        <f>B10</f>
        <v xml:space="preserve">  ANGEL RODRIGUEZ RUIZ</v>
      </c>
      <c r="C37" s="41"/>
      <c r="D37" s="41"/>
      <c r="E37" s="13"/>
      <c r="F37" s="13"/>
      <c r="G37" s="41" t="s">
        <v>35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Normal="100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34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">
      <c r="A10" s="4" t="s">
        <v>8</v>
      </c>
      <c r="B10" s="34" t="str">
        <f>'1'!B10</f>
        <v xml:space="preserve">  ANGEL RODRIGUEZ RUIZ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8" t="s">
        <v>42</v>
      </c>
      <c r="B14" s="9" t="s">
        <v>49</v>
      </c>
      <c r="C14" s="21" t="s">
        <v>43</v>
      </c>
      <c r="D14" s="9" t="s">
        <v>31</v>
      </c>
      <c r="E14" s="9">
        <v>28</v>
      </c>
      <c r="F14" s="9">
        <v>28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84</v>
      </c>
      <c r="N14" s="15">
        <v>0.69</v>
      </c>
    </row>
    <row r="15" spans="1:14" s="11" customFormat="1" ht="25.5" x14ac:dyDescent="0.2">
      <c r="A15" s="8" t="s">
        <v>44</v>
      </c>
      <c r="B15" s="9" t="s">
        <v>49</v>
      </c>
      <c r="C15" s="21" t="s">
        <v>43</v>
      </c>
      <c r="D15" s="9" t="s">
        <v>31</v>
      </c>
      <c r="E15" s="9">
        <v>26</v>
      </c>
      <c r="F15" s="9">
        <v>26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84</v>
      </c>
      <c r="N15" s="15">
        <v>0.61</v>
      </c>
    </row>
    <row r="16" spans="1:14" s="11" customFormat="1" ht="25.5" x14ac:dyDescent="0.2">
      <c r="A16" s="8" t="s">
        <v>45</v>
      </c>
      <c r="B16" s="9" t="s">
        <v>49</v>
      </c>
      <c r="C16" s="21" t="s">
        <v>46</v>
      </c>
      <c r="D16" s="9" t="s">
        <v>31</v>
      </c>
      <c r="E16" s="9">
        <v>25</v>
      </c>
      <c r="F16" s="9">
        <v>25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84</v>
      </c>
      <c r="N16" s="15">
        <v>0.6</v>
      </c>
    </row>
    <row r="17" spans="1:14" s="11" customFormat="1" ht="25.5" x14ac:dyDescent="0.2">
      <c r="A17" s="8" t="s">
        <v>44</v>
      </c>
      <c r="B17" s="9" t="s">
        <v>49</v>
      </c>
      <c r="C17" s="21" t="s">
        <v>46</v>
      </c>
      <c r="D17" s="9" t="s">
        <v>31</v>
      </c>
      <c r="E17" s="9">
        <v>23</v>
      </c>
      <c r="F17" s="9">
        <v>23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84</v>
      </c>
      <c r="N17" s="15">
        <v>0.62</v>
      </c>
    </row>
    <row r="18" spans="1:14" s="11" customFormat="1" ht="25.5" x14ac:dyDescent="0.2">
      <c r="A18" s="8" t="s">
        <v>45</v>
      </c>
      <c r="B18" s="9" t="s">
        <v>49</v>
      </c>
      <c r="C18" s="9" t="s">
        <v>43</v>
      </c>
      <c r="D18" s="9" t="s">
        <v>31</v>
      </c>
      <c r="E18" s="9">
        <v>27</v>
      </c>
      <c r="F18" s="9">
        <v>27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84</v>
      </c>
      <c r="N18" s="15">
        <v>0.62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129</v>
      </c>
      <c r="F28" s="17">
        <v>66</v>
      </c>
      <c r="G28" s="17"/>
      <c r="H28" s="18"/>
      <c r="I28" s="17">
        <v>0</v>
      </c>
      <c r="J28" s="18"/>
      <c r="K28" s="17">
        <f>SUM(K14:K27)</f>
        <v>0</v>
      </c>
      <c r="L28" s="18">
        <f t="shared" ref="L28" si="0">K28/E28</f>
        <v>0</v>
      </c>
      <c r="M28" s="17">
        <f>AVERAGE(M14:M27)</f>
        <v>84</v>
      </c>
      <c r="N28" s="19">
        <f>AVERAGE(N14:N27)</f>
        <v>0.628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42"/>
      <c r="C34" s="42"/>
      <c r="D34" s="42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1" t="str">
        <f>B10</f>
        <v xml:space="preserve">  ANGEL RODRIGUEZ RUIZ</v>
      </c>
      <c r="C37" s="41"/>
      <c r="D37" s="41"/>
      <c r="E37" s="13"/>
      <c r="F37" s="13"/>
      <c r="G37" s="41" t="s">
        <v>35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zoomScale="85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34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">
      <c r="A10" s="4" t="s">
        <v>8</v>
      </c>
      <c r="B10" s="34" t="str">
        <f>'1'!B10</f>
        <v xml:space="preserve">  ANGEL RODRIGUEZ RUIZ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'3'!A14</f>
        <v>DINAMICA</v>
      </c>
      <c r="B14" s="9" t="s">
        <v>38</v>
      </c>
      <c r="C14" s="9" t="str">
        <f>'3'!C14</f>
        <v>302-A</v>
      </c>
      <c r="D14" s="9" t="str">
        <f>'3'!D14</f>
        <v>IEME</v>
      </c>
      <c r="E14" s="9">
        <f>'3'!E14</f>
        <v>28</v>
      </c>
      <c r="F14" s="9">
        <v>0</v>
      </c>
      <c r="G14" s="9">
        <v>0</v>
      </c>
      <c r="H14" s="10"/>
      <c r="I14" s="9">
        <v>0</v>
      </c>
      <c r="J14" s="10"/>
      <c r="K14" s="9">
        <v>0</v>
      </c>
      <c r="L14" s="10"/>
      <c r="M14" s="9">
        <v>91</v>
      </c>
      <c r="N14" s="15">
        <v>0.3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28</v>
      </c>
      <c r="F27" s="17">
        <f>SUM(F14:F26)</f>
        <v>0</v>
      </c>
      <c r="G27" s="17">
        <v>0</v>
      </c>
      <c r="H27" s="18">
        <v>1</v>
      </c>
      <c r="I27" s="17">
        <v>0</v>
      </c>
      <c r="J27" s="18">
        <v>0</v>
      </c>
      <c r="K27" s="17">
        <v>0</v>
      </c>
      <c r="L27" s="18">
        <f t="shared" ref="L27" si="0">K27/E27</f>
        <v>0</v>
      </c>
      <c r="M27" s="17">
        <v>88.4</v>
      </c>
      <c r="N27" s="19">
        <v>0.39400000000000002</v>
      </c>
    </row>
    <row r="29" spans="1:14" ht="120" customHeight="1" x14ac:dyDescent="0.2">
      <c r="A29" s="30" t="s">
        <v>26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1" spans="1:14" x14ac:dyDescent="0.2">
      <c r="A31" s="12"/>
    </row>
    <row r="32" spans="1:14" x14ac:dyDescent="0.2">
      <c r="B32" s="37" t="s">
        <v>27</v>
      </c>
      <c r="C32" s="37"/>
      <c r="D32" s="37"/>
      <c r="G32" s="22" t="s">
        <v>28</v>
      </c>
      <c r="H32" s="22"/>
      <c r="I32" s="22"/>
      <c r="J32" s="22"/>
    </row>
    <row r="33" spans="1:10" ht="62.25" customHeight="1" x14ac:dyDescent="0.2">
      <c r="B33" s="42"/>
      <c r="C33" s="42"/>
      <c r="D33" s="42"/>
      <c r="G33" s="34"/>
      <c r="H33" s="34"/>
      <c r="I33" s="34"/>
      <c r="J33" s="34"/>
    </row>
    <row r="34" spans="1:10" hidden="1" x14ac:dyDescent="0.2">
      <c r="A34" s="39" t="e">
        <v>#REF!</v>
      </c>
      <c r="B34" s="39"/>
      <c r="C34" s="6"/>
      <c r="E34" s="39"/>
      <c r="F34" s="39"/>
      <c r="G34" s="39"/>
      <c r="H34" s="39"/>
    </row>
    <row r="35" spans="1:10" hidden="1" x14ac:dyDescent="0.2"/>
    <row r="36" spans="1:10" ht="45" customHeight="1" x14ac:dyDescent="0.2">
      <c r="B36" s="41" t="str">
        <f>B10</f>
        <v xml:space="preserve">  ANGEL RODRIGUEZ RUIZ</v>
      </c>
      <c r="C36" s="41"/>
      <c r="D36" s="41"/>
      <c r="E36" s="13"/>
      <c r="F36" s="13"/>
      <c r="G36" s="41" t="s">
        <v>35</v>
      </c>
      <c r="H36" s="41"/>
      <c r="I36" s="41"/>
      <c r="J36" s="41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zoomScale="85" zoomScaleNormal="85" zoomScaleSheetLayoutView="100" workbookViewId="0">
      <selection activeCell="I15" sqref="I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34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">
      <c r="A10" s="4" t="s">
        <v>8</v>
      </c>
      <c r="B10" s="34" t="str">
        <f>'1'!B10</f>
        <v xml:space="preserve">  ANGEL RODRIGUEZ RUIZ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'3'!A14</f>
        <v>DINAMICA</v>
      </c>
      <c r="B14" s="9" t="s">
        <v>36</v>
      </c>
      <c r="C14" s="9" t="s">
        <v>39</v>
      </c>
      <c r="D14" s="9" t="s">
        <v>31</v>
      </c>
      <c r="E14" s="9">
        <v>3</v>
      </c>
      <c r="F14" s="9">
        <v>3</v>
      </c>
      <c r="G14" s="9">
        <v>0</v>
      </c>
      <c r="H14" s="10">
        <v>1</v>
      </c>
      <c r="I14" s="9">
        <f t="shared" ref="I14:I27" si="0">(E14-SUM(F14:G14))-K14</f>
        <v>0</v>
      </c>
      <c r="J14" s="10">
        <f t="shared" ref="J14" si="1">I14/E14</f>
        <v>0</v>
      </c>
      <c r="K14" s="9">
        <v>0</v>
      </c>
      <c r="L14" s="10">
        <f t="shared" ref="L14:L27" si="2">K14/E14</f>
        <v>0</v>
      </c>
      <c r="M14" s="9">
        <v>88</v>
      </c>
      <c r="N14" s="15">
        <v>1</v>
      </c>
    </row>
    <row r="15" spans="1:14" s="11" customFormat="1" x14ac:dyDescent="0.2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/>
      <c r="I15" s="9">
        <v>0</v>
      </c>
      <c r="J15" s="10"/>
      <c r="K15" s="9"/>
      <c r="L15" s="10"/>
      <c r="M15" s="9"/>
      <c r="N15" s="15"/>
    </row>
    <row r="16" spans="1:14" s="11" customFormat="1" x14ac:dyDescent="0.2">
      <c r="A16" s="9">
        <v>0</v>
      </c>
      <c r="B16" s="9"/>
      <c r="C16" s="9">
        <v>0</v>
      </c>
      <c r="D16" s="9">
        <v>0</v>
      </c>
      <c r="E16" s="9">
        <v>0</v>
      </c>
      <c r="F16" s="9"/>
      <c r="G16" s="9"/>
      <c r="H16" s="10"/>
      <c r="I16" s="9">
        <v>0</v>
      </c>
      <c r="J16" s="10"/>
      <c r="K16" s="9"/>
      <c r="L16" s="10"/>
      <c r="M16" s="9"/>
      <c r="N16" s="15"/>
    </row>
    <row r="17" spans="1:14" s="11" customFormat="1" x14ac:dyDescent="0.2">
      <c r="A17" s="9">
        <v>0</v>
      </c>
      <c r="B17" s="9"/>
      <c r="C17" s="9">
        <v>0</v>
      </c>
      <c r="D17" s="9">
        <v>0</v>
      </c>
      <c r="E17" s="9">
        <v>0</v>
      </c>
      <c r="F17" s="9"/>
      <c r="G17" s="9"/>
      <c r="H17" s="10"/>
      <c r="I17" s="9">
        <v>0</v>
      </c>
      <c r="J17" s="10"/>
      <c r="K17" s="9"/>
      <c r="L17" s="10"/>
      <c r="M17" s="9"/>
      <c r="N17" s="15"/>
    </row>
    <row r="18" spans="1:14" s="11" customFormat="1" x14ac:dyDescent="0.2">
      <c r="A18" s="9" t="str">
        <f>'1'!A16</f>
        <v>METROLOGIA Y NORMALIZACION</v>
      </c>
      <c r="B18" s="9"/>
      <c r="C18" s="9">
        <v>0</v>
      </c>
      <c r="D18" s="9">
        <v>0</v>
      </c>
      <c r="E18" s="9">
        <v>0</v>
      </c>
      <c r="F18" s="9"/>
      <c r="G18" s="9"/>
      <c r="H18" s="10"/>
      <c r="I18" s="9">
        <v>0</v>
      </c>
      <c r="J18" s="10"/>
      <c r="K18" s="9"/>
      <c r="L18" s="10"/>
      <c r="M18" s="9"/>
      <c r="N18" s="15"/>
    </row>
    <row r="19" spans="1:14" s="11" customFormat="1" x14ac:dyDescent="0.2">
      <c r="A19" s="9" t="str">
        <f>'1'!A18</f>
        <v>METROLOGIA Y NORMALIZACION</v>
      </c>
      <c r="B19" s="9"/>
      <c r="C19" s="9">
        <v>0</v>
      </c>
      <c r="D19" s="9" t="str">
        <f>'1'!D18</f>
        <v>IEME</v>
      </c>
      <c r="E19" s="9">
        <f>'1'!E18</f>
        <v>27</v>
      </c>
      <c r="F19" s="9"/>
      <c r="G19" s="9"/>
      <c r="H19" s="10"/>
      <c r="I19" s="9"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/>
      <c r="I20" s="9"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ht="16.5" customHeight="1" x14ac:dyDescent="0.2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>
        <f>-E30</f>
        <v>0</v>
      </c>
      <c r="C27" s="17" t="s">
        <v>25</v>
      </c>
      <c r="D27" s="17" t="s">
        <v>25</v>
      </c>
      <c r="E27" s="17">
        <f>SUM(E14:E26)</f>
        <v>30</v>
      </c>
      <c r="F27" s="17">
        <f>SUM(F14:F26)</f>
        <v>3</v>
      </c>
      <c r="G27" s="17">
        <f>SUM(G14:G26)</f>
        <v>0</v>
      </c>
      <c r="H27" s="18">
        <f>SUM(F27:G27)/E27</f>
        <v>0.1</v>
      </c>
      <c r="I27" s="17">
        <f t="shared" si="0"/>
        <v>27</v>
      </c>
      <c r="J27" s="18">
        <v>0</v>
      </c>
      <c r="K27" s="17">
        <f>SUM(K14:K26)</f>
        <v>0</v>
      </c>
      <c r="L27" s="18">
        <f t="shared" si="2"/>
        <v>0</v>
      </c>
      <c r="M27" s="17">
        <f>AVERAGE(M14:M26)</f>
        <v>88</v>
      </c>
      <c r="N27" s="19">
        <f>AVERAGE(N14:N26)</f>
        <v>1</v>
      </c>
    </row>
    <row r="29" spans="1:14" ht="120" customHeight="1" x14ac:dyDescent="0.2">
      <c r="A29" s="30" t="s">
        <v>26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1" spans="1:14" x14ac:dyDescent="0.2">
      <c r="A31" s="12"/>
    </row>
    <row r="32" spans="1:14" x14ac:dyDescent="0.2">
      <c r="B32" s="37" t="s">
        <v>27</v>
      </c>
      <c r="C32" s="37"/>
      <c r="D32" s="37"/>
      <c r="G32" s="22" t="s">
        <v>28</v>
      </c>
      <c r="H32" s="22"/>
      <c r="I32" s="22"/>
      <c r="J32" s="22"/>
    </row>
    <row r="33" spans="1:10" ht="62.25" customHeight="1" x14ac:dyDescent="0.2">
      <c r="B33" s="42"/>
      <c r="C33" s="42"/>
      <c r="D33" s="42"/>
      <c r="G33" s="34"/>
      <c r="H33" s="34"/>
      <c r="I33" s="34"/>
      <c r="J33" s="34"/>
    </row>
    <row r="34" spans="1:10" hidden="1" x14ac:dyDescent="0.2">
      <c r="A34" s="39" t="e">
        <v>#REF!</v>
      </c>
      <c r="B34" s="39"/>
      <c r="C34" s="6"/>
      <c r="E34" s="39"/>
      <c r="F34" s="39"/>
      <c r="G34" s="39"/>
      <c r="H34" s="39"/>
    </row>
    <row r="35" spans="1:10" hidden="1" x14ac:dyDescent="0.2"/>
    <row r="36" spans="1:10" ht="45" customHeight="1" x14ac:dyDescent="0.2">
      <c r="B36" s="41" t="str">
        <f>B10</f>
        <v xml:space="preserve">  ANGEL RODRIGUEZ RUIZ</v>
      </c>
      <c r="C36" s="41"/>
      <c r="D36" s="41"/>
      <c r="E36" s="13"/>
      <c r="F36" s="13"/>
      <c r="G36" s="41" t="s">
        <v>35</v>
      </c>
      <c r="H36" s="41"/>
      <c r="I36" s="41"/>
      <c r="J36" s="41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Laboratorio</cp:lastModifiedBy>
  <cp:revision/>
  <cp:lastPrinted>2022-10-06T09:40:52Z</cp:lastPrinted>
  <dcterms:created xsi:type="dcterms:W3CDTF">2021-11-22T14:45:25Z</dcterms:created>
  <dcterms:modified xsi:type="dcterms:W3CDTF">2024-11-22T17:41:38Z</dcterms:modified>
  <cp:category/>
  <cp:contentStatus/>
</cp:coreProperties>
</file>