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Reporte 1\"/>
    </mc:Choice>
  </mc:AlternateContent>
  <xr:revisionPtr revIDLastSave="0" documentId="13_ncr:1_{513B2816-3285-432C-8AEA-87ED7FED68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0" l="1"/>
  <c r="I17" i="10"/>
  <c r="L16" i="10"/>
  <c r="I16" i="10"/>
  <c r="L15" i="10"/>
  <c r="I15" i="10"/>
  <c r="A14" i="23"/>
  <c r="C14" i="24"/>
  <c r="A14" i="25"/>
  <c r="L14" i="24"/>
  <c r="A14" i="24" l="1"/>
  <c r="I14" i="24"/>
  <c r="J14" i="24" s="1"/>
  <c r="L14" i="25" l="1"/>
  <c r="D14" i="25"/>
  <c r="C14" i="25"/>
  <c r="I14" i="25" l="1"/>
  <c r="J14" i="25" s="1"/>
  <c r="E6" i="25"/>
  <c r="Q13" i="24"/>
  <c r="E6" i="23"/>
  <c r="E6" i="22"/>
  <c r="E8" i="22"/>
  <c r="G28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B10" i="23"/>
  <c r="B37" i="23" s="1"/>
  <c r="L8" i="23"/>
  <c r="H8" i="23"/>
  <c r="E8" i="23"/>
  <c r="I24" i="22"/>
  <c r="C14" i="22"/>
  <c r="D14" i="22"/>
  <c r="E14" i="22"/>
  <c r="A14" i="22"/>
  <c r="B10" i="22"/>
  <c r="B38" i="22" s="1"/>
  <c r="L8" i="22"/>
  <c r="H8" i="22"/>
  <c r="N29" i="22"/>
  <c r="M29" i="22"/>
  <c r="K29" i="22"/>
  <c r="G29" i="22"/>
  <c r="F29" i="22"/>
  <c r="B37" i="10"/>
  <c r="N28" i="10"/>
  <c r="M28" i="10"/>
  <c r="F28" i="10"/>
  <c r="E28" i="10"/>
  <c r="L14" i="10"/>
  <c r="I14" i="10"/>
  <c r="I21" i="22" l="1"/>
  <c r="I26" i="22"/>
  <c r="I22" i="22"/>
  <c r="I25" i="22"/>
  <c r="I28" i="22"/>
  <c r="I14" i="22"/>
  <c r="E28" i="25"/>
  <c r="E28" i="24"/>
  <c r="L14" i="23"/>
  <c r="E28" i="23"/>
  <c r="I23" i="22"/>
  <c r="I27" i="22"/>
  <c r="L14" i="22"/>
  <c r="E29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<sst xmlns="http://schemas.openxmlformats.org/spreadsheetml/2006/main" count="187" uniqueCount="48">
  <si>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</si>
  <si>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</si>
  <si>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</si>
  <si>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</si>
  <si>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</si>
  <si>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</si>
  <si>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</si>
  <si>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</si>
  <si>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</si>
  <si>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</si>
  <si>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</si>
  <si>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</si>
  <si>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</si>
  <si>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</si>
  <si>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</si>
  <si>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</si>
  <si>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</si>
  <si>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</si>
  <si>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</si>
  <si>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</si>
  <si>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</si>
  <si>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</si>
  <si>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</si>
  <si>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</si>
  <si>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</si>
  <si>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</si>
  <si>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</si>
  <si>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</si>
  <si>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</si>
  <si>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</si>
  <si>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</si>
  <si>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JUAN RAFAEL GONZÁLEZ CADENA</t>
  </si>
  <si>
    <t>II</t>
  </si>
  <si>
    <t>T</t>
  </si>
  <si>
    <t>IGEM</t>
  </si>
  <si>
    <t>IV</t>
  </si>
  <si>
    <t>Agosto - Diciembre 2024</t>
  </si>
  <si>
    <t>MARCOS CAGAL ORTIZ</t>
  </si>
  <si>
    <t>DIVISIÓN DE INGENIERIA</t>
  </si>
  <si>
    <t>INFORMATICA</t>
  </si>
  <si>
    <t>ESTRUCTURA DE DATOS</t>
  </si>
  <si>
    <t>310-A</t>
  </si>
  <si>
    <t>IINF</t>
  </si>
  <si>
    <t>FUNDAMENTOS DE BASES DE DATOS</t>
  </si>
  <si>
    <t>CIENCIA DE DATOS PARA IA</t>
  </si>
  <si>
    <t>710-A</t>
  </si>
  <si>
    <t>910-A</t>
  </si>
  <si>
    <t>TECNOLOGIAS Y HERRAMIENTAS DE BIG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</si>
</sst>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7" zoomScaleNormal="10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38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36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16.5" customHeight="1" x14ac:dyDescent="0.25">
      <c r="A14" s="8" t="s">
        <v>40</v>
      </c>
      <c r="B14" s="9" t="s">
        <v>21</v>
      </c>
      <c r="C14" s="9" t="s">
        <v>41</v>
      </c>
      <c r="D14" s="9" t="s">
        <v>42</v>
      </c>
      <c r="E14" s="9">
        <v>29</v>
      </c>
      <c r="F14" s="9">
        <v>29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0.45</v>
      </c>
    </row>
    <row r="15" spans="1:14" s="11" customFormat="1" ht="25" x14ac:dyDescent="0.25">
      <c r="A15" s="8" t="s">
        <v>43</v>
      </c>
      <c r="B15" s="9" t="s">
        <v>21</v>
      </c>
      <c r="C15" s="9" t="s">
        <v>41</v>
      </c>
      <c r="D15" s="9" t="s">
        <v>42</v>
      </c>
      <c r="E15" s="9">
        <v>21</v>
      </c>
      <c r="F15" s="9">
        <v>12</v>
      </c>
      <c r="G15" s="9"/>
      <c r="H15" s="10"/>
      <c r="I15" s="9">
        <f t="shared" ref="I15" si="2">(E15-SUM(F15:G15))-K15</f>
        <v>9</v>
      </c>
      <c r="J15" s="10"/>
      <c r="K15" s="9">
        <v>0</v>
      </c>
      <c r="L15" s="10">
        <f t="shared" ref="L15:L16" si="3">K15/E15</f>
        <v>0</v>
      </c>
      <c r="M15" s="9">
        <v>49</v>
      </c>
      <c r="N15" s="15">
        <v>0.56999999999999995</v>
      </c>
    </row>
    <row r="16" spans="1:14" s="11" customFormat="1" ht="25" x14ac:dyDescent="0.25">
      <c r="A16" s="8" t="s">
        <v>44</v>
      </c>
      <c r="B16" s="9" t="s">
        <v>21</v>
      </c>
      <c r="C16" s="9" t="s">
        <v>45</v>
      </c>
      <c r="D16" s="9" t="s">
        <v>42</v>
      </c>
      <c r="E16" s="9">
        <v>8</v>
      </c>
      <c r="F16" s="9">
        <v>8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si="3"/>
        <v>0</v>
      </c>
      <c r="M16" s="9">
        <v>94</v>
      </c>
      <c r="N16" s="15">
        <v>0.75</v>
      </c>
    </row>
    <row r="17" spans="1:14" s="11" customFormat="1" ht="25" x14ac:dyDescent="0.25">
      <c r="A17" s="8" t="s">
        <v>47</v>
      </c>
      <c r="B17" s="9" t="s">
        <v>21</v>
      </c>
      <c r="C17" s="9" t="s">
        <v>46</v>
      </c>
      <c r="D17" s="9" t="s">
        <v>42</v>
      </c>
      <c r="E17" s="9">
        <v>7</v>
      </c>
      <c r="F17" s="9">
        <v>6</v>
      </c>
      <c r="G17" s="9"/>
      <c r="H17" s="10"/>
      <c r="I17" s="9">
        <f t="shared" ref="I17" si="5">(E17-SUM(F17:G17))-K17</f>
        <v>1</v>
      </c>
      <c r="J17" s="10"/>
      <c r="K17" s="9">
        <v>0</v>
      </c>
      <c r="L17" s="10">
        <f t="shared" ref="L17" si="6">K17/E17</f>
        <v>0</v>
      </c>
      <c r="M17" s="9">
        <v>81</v>
      </c>
      <c r="N17" s="15">
        <v>0.86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55</v>
      </c>
      <c r="G28" s="17">
        <f>SUM(G14:G27)</f>
        <v>0</v>
      </c>
      <c r="H28" s="18"/>
      <c r="I28" s="17">
        <f t="shared" si="0"/>
        <v>10</v>
      </c>
      <c r="J28" s="18"/>
      <c r="K28" s="17"/>
      <c r="L28" s="18">
        <f t="shared" si="1"/>
        <v>0</v>
      </c>
      <c r="M28" s="17">
        <f>AVERAGE(M14:M27)</f>
        <v>77.75</v>
      </c>
      <c r="N28" s="19">
        <f>AVERAGE(N14:N27)</f>
        <v>0.65749999999999997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="110" zoomScaleNormal="110" zoomScaleSheetLayoutView="100" workbookViewId="0">
      <selection activeCell="G38" sqref="G38:J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ESTRUCTURA DE DATOS</v>
      </c>
      <c r="B14" s="9" t="s">
        <v>32</v>
      </c>
      <c r="C14" s="9" t="str">
        <f>'1'!C14</f>
        <v>310-A</v>
      </c>
      <c r="D14" s="9" t="str">
        <f>'1'!D14</f>
        <v>IINF</v>
      </c>
      <c r="E14" s="9">
        <f>'1'!E14</f>
        <v>29</v>
      </c>
      <c r="F14" s="9">
        <v>10</v>
      </c>
      <c r="G14" s="9"/>
      <c r="H14" s="10"/>
      <c r="I14" s="9">
        <f t="shared" ref="I14:I29" si="0">(E14-SUM(F14:G14))-K14</f>
        <v>19</v>
      </c>
      <c r="J14" s="10"/>
      <c r="K14" s="9">
        <v>0</v>
      </c>
      <c r="L14" s="10">
        <f t="shared" ref="L14:L29" si="1">K14/E14</f>
        <v>0</v>
      </c>
      <c r="M14" s="9">
        <v>81</v>
      </c>
      <c r="N14" s="15">
        <v>0.82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29</v>
      </c>
      <c r="F29" s="17">
        <f>SUM(F14:F28)</f>
        <v>10</v>
      </c>
      <c r="G29" s="17">
        <f>SUM(G14:G28)</f>
        <v>0</v>
      </c>
      <c r="H29" s="18">
        <f>SUM(F29:G29)/E29</f>
        <v>0.34482758620689657</v>
      </c>
      <c r="I29" s="17">
        <f t="shared" si="0"/>
        <v>19</v>
      </c>
      <c r="J29" s="18">
        <f t="shared" ref="J29" si="2">I29/E29</f>
        <v>0.65517241379310343</v>
      </c>
      <c r="K29" s="17">
        <f>SUM(K14:K28)</f>
        <v>0</v>
      </c>
      <c r="L29" s="18">
        <f t="shared" si="1"/>
        <v>0</v>
      </c>
      <c r="M29" s="17">
        <f>AVERAGE(M14:M28)</f>
        <v>81</v>
      </c>
      <c r="N29" s="19">
        <f>AVERAGE(N14:N28)</f>
        <v>0.82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JUAN RAFAEL GONZÁLEZ CADENA</v>
      </c>
      <c r="C38" s="22"/>
      <c r="D38" s="22"/>
      <c r="E38" s="13"/>
      <c r="F38" s="13"/>
      <c r="G38" s="22" t="s">
        <v>37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ESTRUCTURA DE DATOS</v>
      </c>
      <c r="B14" s="9" t="s">
        <v>32</v>
      </c>
      <c r="C14" s="9" t="str">
        <f>'1'!C14</f>
        <v>310-A</v>
      </c>
      <c r="D14" s="9" t="str">
        <f>'1'!D14</f>
        <v>IINF</v>
      </c>
      <c r="E14" s="9">
        <f>'1'!E14</f>
        <v>29</v>
      </c>
      <c r="F14" s="9">
        <v>10</v>
      </c>
      <c r="G14" s="9"/>
      <c r="H14" s="10"/>
      <c r="I14" s="9">
        <f t="shared" ref="I14:I28" si="0">(E14-SUM(F14:G14))-K14</f>
        <v>19</v>
      </c>
      <c r="J14" s="10">
        <f t="shared" ref="J14:J28" si="1">I14/E14</f>
        <v>0.65517241379310343</v>
      </c>
      <c r="K14" s="9"/>
      <c r="L14" s="10">
        <f t="shared" ref="L14:L28" si="2">K14/E14</f>
        <v>0</v>
      </c>
      <c r="M14" s="9">
        <v>81</v>
      </c>
      <c r="N14" s="15">
        <v>0.82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10</v>
      </c>
      <c r="G28" s="17">
        <f>SUM(G14:G27)</f>
        <v>0</v>
      </c>
      <c r="H28" s="18">
        <f>SUM(F28:G28)/E28</f>
        <v>0.34482758620689657</v>
      </c>
      <c r="I28" s="17">
        <f t="shared" si="0"/>
        <v>19</v>
      </c>
      <c r="J28" s="18">
        <f t="shared" si="1"/>
        <v>0.65517241379310343</v>
      </c>
      <c r="K28" s="17">
        <f>SUM(K14:K27)</f>
        <v>0</v>
      </c>
      <c r="L28" s="18">
        <f t="shared" si="2"/>
        <v>0</v>
      </c>
      <c r="M28" s="17">
        <f>AVERAGE(M14:M27)</f>
        <v>81</v>
      </c>
      <c r="N28" s="19">
        <f>AVERAGE(N14:N27)</f>
        <v>0.82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7"/>
  <sheetViews>
    <sheetView zoomScaleNormal="100" zoomScaleSheetLayoutView="100" workbookViewId="0">
      <selection activeCell="F16" sqref="F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7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Q13" s="1" t="str">
        <f>'1'!E6</f>
        <v>INFORMATICA</v>
      </c>
    </row>
    <row r="14" spans="1:17" s="11" customFormat="1" ht="25" x14ac:dyDescent="0.25">
      <c r="A14" s="9" t="str">
        <f>'3'!A14</f>
        <v>ESTRUCTURA DE DATOS</v>
      </c>
      <c r="B14" s="9" t="s">
        <v>35</v>
      </c>
      <c r="C14" s="9" t="str">
        <f>'1'!C14</f>
        <v>310-A</v>
      </c>
      <c r="D14" s="9" t="s">
        <v>34</v>
      </c>
      <c r="E14" s="9">
        <v>11</v>
      </c>
      <c r="F14" s="9">
        <v>10</v>
      </c>
      <c r="G14" s="9"/>
      <c r="H14" s="10"/>
      <c r="I14" s="9">
        <f t="shared" ref="I14" si="0">(E14-SUM(F14:G14))-K14</f>
        <v>1</v>
      </c>
      <c r="J14" s="10">
        <f t="shared" ref="J14" si="1">I14/E14</f>
        <v>9.0909090909090912E-2</v>
      </c>
      <c r="K14" s="9"/>
      <c r="L14" s="10">
        <f t="shared" ref="L14" si="2">K14/E14</f>
        <v>0</v>
      </c>
      <c r="M14" s="9">
        <v>89</v>
      </c>
      <c r="N14" s="15">
        <v>0.82</v>
      </c>
    </row>
    <row r="15" spans="1:17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10</v>
      </c>
      <c r="G28" s="17">
        <f>SUM(G14:G27)</f>
        <v>0</v>
      </c>
      <c r="H28" s="18">
        <f>SUM(F28:G28)/E28</f>
        <v>0.90909090909090906</v>
      </c>
      <c r="I28" s="17">
        <f t="shared" ref="I28" si="3">(E28-SUM(F28:G28))-K28</f>
        <v>1</v>
      </c>
      <c r="J28" s="18">
        <f t="shared" ref="J28" si="4">I28/E28</f>
        <v>9.0909090909090912E-2</v>
      </c>
      <c r="K28" s="17">
        <f>SUM(K14:K27)</f>
        <v>0</v>
      </c>
      <c r="L28" s="18">
        <f t="shared" ref="L28" si="5">K28/E28</f>
        <v>0</v>
      </c>
      <c r="M28" s="17">
        <f>AVERAGE(M14:M27)</f>
        <v>89</v>
      </c>
      <c r="N28" s="19">
        <f>AVERAGE(N14:N27)</f>
        <v>0.82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51" sqref="L5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INFORMATICA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 Diciembre 2024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ESTRUCTURA DE DATOS</v>
      </c>
      <c r="B14" s="9" t="s">
        <v>33</v>
      </c>
      <c r="C14" s="9" t="str">
        <f>'1'!C14</f>
        <v>310-A</v>
      </c>
      <c r="D14" s="9" t="str">
        <f>'1'!D14</f>
        <v>IINF</v>
      </c>
      <c r="E14" s="9">
        <v>27</v>
      </c>
      <c r="F14" s="9"/>
      <c r="G14" s="9"/>
      <c r="H14" s="10">
        <v>0.96</v>
      </c>
      <c r="I14" s="9">
        <f t="shared" ref="I14" si="0">(E14-SUM(F14:G14))-K14</f>
        <v>27</v>
      </c>
      <c r="J14" s="10">
        <f t="shared" ref="J14" si="1">I14/E14</f>
        <v>1</v>
      </c>
      <c r="K14" s="9">
        <v>0</v>
      </c>
      <c r="L14" s="10">
        <f t="shared" ref="L14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27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cp:lastPrinted>2024-06-12T19:35:21Z</cp:lastPrinted>
  <dcterms:created xsi:type="dcterms:W3CDTF">2021-11-22T14:45:25Z</dcterms:created>
  <dcterms:modified xsi:type="dcterms:W3CDTF">2024-09-27T02:25:02Z</dcterms:modified>
  <cp:category/>
  <cp:contentStatus/>
</cp:coreProperties>
</file>