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4\"/>
    </mc:Choice>
  </mc:AlternateContent>
  <xr:revisionPtr revIDLastSave="0" documentId="13_ncr:1_{5E99A552-5B94-4FD7-97DB-80057ADAF67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4" l="1"/>
  <c r="I17" i="24"/>
  <c r="L16" i="24"/>
  <c r="I16" i="24"/>
  <c r="L15" i="24"/>
  <c r="I15" i="24"/>
  <c r="A15" i="23"/>
  <c r="C15" i="23"/>
  <c r="D15" i="23"/>
  <c r="I15" i="23"/>
  <c r="L18" i="23"/>
  <c r="I18" i="23"/>
  <c r="L17" i="23"/>
  <c r="I17" i="23"/>
  <c r="L16" i="23"/>
  <c r="I16" i="23"/>
  <c r="C14" i="22"/>
  <c r="D14" i="22"/>
  <c r="E14" i="22"/>
  <c r="I14" i="22" s="1"/>
  <c r="I15" i="22"/>
  <c r="L15" i="22"/>
  <c r="I16" i="22"/>
  <c r="L16" i="22"/>
  <c r="I17" i="22"/>
  <c r="L17" i="22"/>
  <c r="A14" i="22"/>
  <c r="L17" i="10"/>
  <c r="I17" i="10"/>
  <c r="L16" i="10"/>
  <c r="I16" i="10"/>
  <c r="L15" i="10"/>
  <c r="I15" i="10"/>
  <c r="A14" i="23"/>
  <c r="C14" i="24"/>
  <c r="A14" i="25"/>
  <c r="L14" i="24"/>
  <c r="L14" i="22" l="1"/>
  <c r="L15" i="23"/>
  <c r="A14" i="24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4" i="23"/>
  <c r="I14" i="23" s="1"/>
  <c r="D14" i="23"/>
  <c r="C14" i="23"/>
  <c r="B10" i="23"/>
  <c r="B38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9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<sst xmlns="http://schemas.openxmlformats.org/spreadsheetml/2006/main" count="224" uniqueCount="52">
  <si>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</si>
  <si>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</si>
  <si>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</si>
  <si>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</si>
  <si>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</si>
  <si>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</si>
  <si>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</si>
  <si>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</si>
  <si>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</si>
  <si>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</si>
  <si>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</si>
  <si>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</si>
  <si>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</si>
  <si>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</si>
  <si>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</si>
  <si>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</si>
  <si>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</si>
  <si>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</si>
  <si>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</si>
  <si>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</si>
  <si>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</si>
  <si>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</si>
  <si>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</si>
  <si>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</si>
  <si>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</si>
  <si>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</si>
  <si>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</si>
  <si>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</si>
  <si>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</si>
  <si>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</si>
  <si>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</si>
  <si>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</si>
  <si>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</si>
  <si>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</si>
  <si>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</si>
  <si>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</si>
  <si>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Agosto - Diciembre 2024</t>
  </si>
  <si>
    <t>MARCOS CAGAL ORTIZ</t>
  </si>
  <si>
    <t>DIVISIÓN DE INGENIERIA</t>
  </si>
  <si>
    <t>INFORMATICA</t>
  </si>
  <si>
    <t>ESTRUCTURA DE DATOS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</si>
  <si>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</si>
  <si>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</si>
  <si>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</si>
  <si>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</si>
  <si>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</si>
  <si>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</si>
  <si>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</si>
  <si>
    <t>SE</t>
  </si>
  <si>
    <t>III</t>
  </si>
  <si>
    <t>V</t>
  </si>
  <si>
    <t>510-A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</si>
</sst>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Reportes\Reporte%201\Reportes_Parciales_y_Final_Feb-Jun%202024--JRGC-1.xlsx" TargetMode="External"/><Relationship Id="rId1" Type="http://schemas.openxmlformats.org/officeDocument/2006/relationships/externalLinkPath" Target="/Semestre%20agost-dic%202024/Reportes/Reporte%201/Reportes_Parciales_y_Final_Feb-Jun%202024--JRG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ESTRUCTURA DE DATOS</v>
          </cell>
          <cell r="C14" t="str">
            <v>310-A</v>
          </cell>
          <cell r="D14" t="str">
            <v>IINF</v>
          </cell>
          <cell r="E14">
            <v>29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38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36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" customHeight="1" x14ac:dyDescent="0.25">
      <c r="A14" s="8" t="s">
        <v>40</v>
      </c>
      <c r="B14" s="9" t="s">
        <v>21</v>
      </c>
      <c r="C14" s="9" t="s">
        <v>41</v>
      </c>
      <c r="D14" s="9" t="s">
        <v>42</v>
      </c>
      <c r="E14" s="9">
        <v>29</v>
      </c>
      <c r="F14" s="9">
        <v>29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0.45</v>
      </c>
    </row>
    <row r="15" spans="1:14" s="11" customFormat="1" ht="25" x14ac:dyDescent="0.25">
      <c r="A15" s="8" t="s">
        <v>43</v>
      </c>
      <c r="B15" s="9" t="s">
        <v>21</v>
      </c>
      <c r="C15" s="9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f t="shared" ref="I15" si="2">(E15-SUM(F15:G15))-K15</f>
        <v>9</v>
      </c>
      <c r="J15" s="10"/>
      <c r="K15" s="9">
        <v>0</v>
      </c>
      <c r="L15" s="10">
        <f t="shared" ref="L15:L16" si="3">K15/E15</f>
        <v>0</v>
      </c>
      <c r="M15" s="9">
        <v>49</v>
      </c>
      <c r="N15" s="15">
        <v>0.56999999999999995</v>
      </c>
    </row>
    <row r="16" spans="1:14" s="11" customFormat="1" ht="25" x14ac:dyDescent="0.25">
      <c r="A16" s="8" t="s">
        <v>44</v>
      </c>
      <c r="B16" s="9" t="s">
        <v>21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0.75</v>
      </c>
    </row>
    <row r="17" spans="1:14" s="11" customFormat="1" ht="25" x14ac:dyDescent="0.25">
      <c r="A17" s="8" t="s">
        <v>47</v>
      </c>
      <c r="B17" s="9" t="s">
        <v>21</v>
      </c>
      <c r="C17" s="9" t="s">
        <v>46</v>
      </c>
      <c r="D17" s="9" t="s">
        <v>42</v>
      </c>
      <c r="E17" s="9">
        <v>7</v>
      </c>
      <c r="F17" s="9">
        <v>6</v>
      </c>
      <c r="G17" s="9"/>
      <c r="H17" s="10"/>
      <c r="I17" s="9">
        <f t="shared" ref="I17" si="5">(E17-SUM(F17:G17))-K17</f>
        <v>1</v>
      </c>
      <c r="J17" s="10"/>
      <c r="K17" s="9">
        <v>0</v>
      </c>
      <c r="L17" s="10">
        <f t="shared" ref="L17" si="6">K17/E17</f>
        <v>0</v>
      </c>
      <c r="M17" s="9">
        <v>81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/>
      <c r="I28" s="17">
        <f t="shared" si="0"/>
        <v>10</v>
      </c>
      <c r="J28" s="18"/>
      <c r="K28" s="17"/>
      <c r="L28" s="18">
        <f t="shared" si="1"/>
        <v>0</v>
      </c>
      <c r="M28" s="17">
        <f>AVERAGE(M14:M27)</f>
        <v>77.75</v>
      </c>
      <c r="N28" s="19">
        <f>AVERAGE(N14:N27)</f>
        <v>0.65749999999999997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5" zoomScaleNormal="100" zoomScaleSheetLayoutView="100" workbookViewId="0">
      <selection activeCell="O10" sqref="O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'[1]1'!A14</f>
        <v>ESTRUCTURA DE DATOS</v>
      </c>
      <c r="B14" s="9" t="s">
        <v>32</v>
      </c>
      <c r="C14" s="9" t="str">
        <f>'[1]1'!C14</f>
        <v>310-A</v>
      </c>
      <c r="D14" s="9" t="str">
        <f>'[1]1'!D14</f>
        <v>IINF</v>
      </c>
      <c r="E14" s="9">
        <f>'[1]1'!E14</f>
        <v>29</v>
      </c>
      <c r="F14" s="9">
        <v>29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88</v>
      </c>
      <c r="N14" s="15">
        <v>0.45</v>
      </c>
    </row>
    <row r="15" spans="1:14" s="11" customFormat="1" ht="25" x14ac:dyDescent="0.25">
      <c r="A15" s="8" t="s">
        <v>43</v>
      </c>
      <c r="B15" s="9" t="s">
        <v>32</v>
      </c>
      <c r="C15" s="9" t="s">
        <v>41</v>
      </c>
      <c r="D15" s="9" t="s">
        <v>42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0.33</v>
      </c>
    </row>
    <row r="16" spans="1:14" s="11" customFormat="1" ht="25" x14ac:dyDescent="0.25">
      <c r="A16" s="8" t="s">
        <v>44</v>
      </c>
      <c r="B16" s="9" t="s">
        <v>32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0.5</v>
      </c>
    </row>
    <row r="17" spans="1:14" s="11" customFormat="1" ht="25" x14ac:dyDescent="0.25">
      <c r="A17" s="8" t="s">
        <v>47</v>
      </c>
      <c r="B17" s="9" t="s">
        <v>48</v>
      </c>
      <c r="C17" s="9" t="s">
        <v>46</v>
      </c>
      <c r="D17" s="9" t="s">
        <v>42</v>
      </c>
      <c r="E17" s="9">
        <v>7</v>
      </c>
      <c r="F17" s="9">
        <v>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65</v>
      </c>
      <c r="F29" s="17">
        <f>SUM(F14:F28)</f>
        <v>58</v>
      </c>
      <c r="G29" s="17">
        <f>SUM(G14:G28)</f>
        <v>0</v>
      </c>
      <c r="H29" s="18">
        <f>SUM(F29:G29)/E29</f>
        <v>0.89230769230769236</v>
      </c>
      <c r="I29" s="17">
        <f t="shared" si="2"/>
        <v>7</v>
      </c>
      <c r="J29" s="18">
        <f t="shared" ref="J29" si="3">I29/E29</f>
        <v>0.1076923076923077</v>
      </c>
      <c r="K29" s="17">
        <f>SUM(K14:K28)</f>
        <v>0</v>
      </c>
      <c r="L29" s="18">
        <f t="shared" ref="L29" si="4">K29/E29</f>
        <v>0</v>
      </c>
      <c r="M29" s="17">
        <f>AVERAGE(M14:M28)</f>
        <v>67.5</v>
      </c>
      <c r="N29" s="19">
        <f>AVERAGE(N14:N28)</f>
        <v>0.32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37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7" zoomScale="110" zoomScaleNormal="110" zoomScaleSheetLayoutView="100" workbookViewId="0">
      <selection activeCell="C16" sqref="C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ESTRUCTURA DE DATOS</v>
      </c>
      <c r="B14" s="9" t="s">
        <v>49</v>
      </c>
      <c r="C14" s="9" t="str">
        <f>'1'!C14</f>
        <v>310-A</v>
      </c>
      <c r="D14" s="9" t="str">
        <f>'1'!D14</f>
        <v>IINF</v>
      </c>
      <c r="E14" s="9">
        <f>'1'!E14</f>
        <v>29</v>
      </c>
      <c r="F14" s="9">
        <v>25</v>
      </c>
      <c r="G14" s="9"/>
      <c r="H14" s="10"/>
      <c r="I14" s="9">
        <f t="shared" ref="I14:I29" si="0">(E14-SUM(F14:G14))-K14</f>
        <v>4</v>
      </c>
      <c r="J14" s="10"/>
      <c r="K14" s="9">
        <v>0</v>
      </c>
      <c r="L14" s="10">
        <f t="shared" ref="L14:L29" si="1">K14/E14</f>
        <v>0</v>
      </c>
      <c r="M14" s="9">
        <v>76</v>
      </c>
      <c r="N14" s="15">
        <v>0.86</v>
      </c>
    </row>
    <row r="15" spans="1:14" s="11" customFormat="1" ht="25" x14ac:dyDescent="0.25">
      <c r="A15" s="9" t="str">
        <f>'1'!A14</f>
        <v>ESTRUCTURA DE DATOS</v>
      </c>
      <c r="B15" s="9" t="s">
        <v>35</v>
      </c>
      <c r="C15" s="9" t="str">
        <f>'1'!C15</f>
        <v>310-A</v>
      </c>
      <c r="D15" s="9" t="str">
        <f>'1'!D15</f>
        <v>IINF</v>
      </c>
      <c r="E15" s="9">
        <v>29</v>
      </c>
      <c r="F15" s="9">
        <v>27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82</v>
      </c>
      <c r="N15" s="15">
        <v>0.79</v>
      </c>
    </row>
    <row r="16" spans="1:14" s="11" customFormat="1" ht="25" x14ac:dyDescent="0.25">
      <c r="A16" s="8" t="s">
        <v>43</v>
      </c>
      <c r="B16" s="9" t="s">
        <v>49</v>
      </c>
      <c r="C16" s="9" t="s">
        <v>51</v>
      </c>
      <c r="D16" s="9" t="s">
        <v>42</v>
      </c>
      <c r="E16" s="9">
        <v>21</v>
      </c>
      <c r="F16" s="9">
        <v>17</v>
      </c>
      <c r="G16" s="9"/>
      <c r="H16" s="10"/>
      <c r="I16" s="9">
        <f t="shared" ref="I16:I18" si="4">(E16-SUM(F16:G16))-K16</f>
        <v>4</v>
      </c>
      <c r="J16" s="10"/>
      <c r="K16" s="9">
        <v>0</v>
      </c>
      <c r="L16" s="10">
        <f t="shared" si="1"/>
        <v>0</v>
      </c>
      <c r="M16" s="9">
        <v>59</v>
      </c>
      <c r="N16" s="15">
        <v>0.81</v>
      </c>
    </row>
    <row r="17" spans="1:14" s="11" customFormat="1" ht="25" x14ac:dyDescent="0.25">
      <c r="A17" s="8" t="s">
        <v>44</v>
      </c>
      <c r="B17" s="9" t="s">
        <v>49</v>
      </c>
      <c r="C17" s="9" t="s">
        <v>45</v>
      </c>
      <c r="D17" s="9" t="s">
        <v>42</v>
      </c>
      <c r="E17" s="9">
        <v>8</v>
      </c>
      <c r="F17" s="9">
        <v>8</v>
      </c>
      <c r="G17" s="9"/>
      <c r="H17" s="10"/>
      <c r="I17" s="9">
        <f t="shared" si="4"/>
        <v>0</v>
      </c>
      <c r="J17" s="10"/>
      <c r="K17" s="9">
        <v>0</v>
      </c>
      <c r="L17" s="10">
        <f t="shared" si="1"/>
        <v>0</v>
      </c>
      <c r="M17" s="9">
        <v>98</v>
      </c>
      <c r="N17" s="15">
        <v>0.75</v>
      </c>
    </row>
    <row r="18" spans="1:14" s="11" customFormat="1" ht="25" x14ac:dyDescent="0.25">
      <c r="A18" s="8" t="s">
        <v>47</v>
      </c>
      <c r="B18" s="9" t="s">
        <v>32</v>
      </c>
      <c r="C18" s="9" t="s">
        <v>46</v>
      </c>
      <c r="D18" s="9" t="s">
        <v>42</v>
      </c>
      <c r="E18" s="9">
        <v>7</v>
      </c>
      <c r="F18" s="9">
        <v>6</v>
      </c>
      <c r="G18" s="9"/>
      <c r="H18" s="10"/>
      <c r="I18" s="9">
        <f t="shared" si="4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94</v>
      </c>
      <c r="F29" s="17">
        <f>SUM(F14:F28)</f>
        <v>83</v>
      </c>
      <c r="G29" s="17">
        <f>SUM(G14:G28)</f>
        <v>0</v>
      </c>
      <c r="H29" s="18">
        <f>SUM(F29:G29)/E29</f>
        <v>0.88297872340425532</v>
      </c>
      <c r="I29" s="17">
        <f t="shared" si="0"/>
        <v>11</v>
      </c>
      <c r="J29" s="18">
        <f t="shared" ref="J29" si="5">I29/E29</f>
        <v>0.11702127659574468</v>
      </c>
      <c r="K29" s="17">
        <f>SUM(K14:K28)</f>
        <v>0</v>
      </c>
      <c r="L29" s="18">
        <f t="shared" si="1"/>
        <v>0</v>
      </c>
      <c r="M29" s="17">
        <f>AVERAGE(M14:M28)</f>
        <v>78.8</v>
      </c>
      <c r="N29" s="19">
        <f>AVERAGE(N14:N28)</f>
        <v>0.81400000000000006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37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abSelected="1" topLeftCell="A7" zoomScaleNormal="100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7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" x14ac:dyDescent="0.25">
      <c r="A14" s="9" t="str">
        <f>'3'!A14</f>
        <v>ESTRUCTURA DE DATOS</v>
      </c>
      <c r="B14" s="9" t="s">
        <v>50</v>
      </c>
      <c r="C14" s="9" t="str">
        <f>'1'!C14</f>
        <v>310-A</v>
      </c>
      <c r="D14" s="9" t="s">
        <v>34</v>
      </c>
      <c r="E14" s="9">
        <v>29</v>
      </c>
      <c r="F14" s="9">
        <v>17</v>
      </c>
      <c r="G14" s="9"/>
      <c r="H14" s="10"/>
      <c r="I14" s="9">
        <f t="shared" ref="I14" si="0">(E14-SUM(F14:G14))-K14</f>
        <v>12</v>
      </c>
      <c r="J14" s="10">
        <f t="shared" ref="J14" si="1">I14/E14</f>
        <v>0.41379310344827586</v>
      </c>
      <c r="K14" s="9"/>
      <c r="L14" s="10">
        <f t="shared" ref="L14:L17" si="2">K14/E14</f>
        <v>0</v>
      </c>
      <c r="M14" s="9">
        <v>49</v>
      </c>
      <c r="N14" s="15">
        <v>0.56999999999999995</v>
      </c>
    </row>
    <row r="15" spans="1:17" s="11" customFormat="1" ht="25" x14ac:dyDescent="0.25">
      <c r="A15" s="8" t="s">
        <v>43</v>
      </c>
      <c r="B15" s="9" t="s">
        <v>35</v>
      </c>
      <c r="C15" s="9" t="s">
        <v>41</v>
      </c>
      <c r="D15" s="9" t="s">
        <v>42</v>
      </c>
      <c r="E15" s="9">
        <v>21</v>
      </c>
      <c r="F15" s="9">
        <v>17</v>
      </c>
      <c r="G15" s="9"/>
      <c r="H15" s="10"/>
      <c r="I15" s="9">
        <f t="shared" ref="I15:I17" si="3">(E15-SUM(F15:G15))-K15</f>
        <v>4</v>
      </c>
      <c r="J15" s="10"/>
      <c r="K15" s="9"/>
      <c r="L15" s="10">
        <f t="shared" si="2"/>
        <v>0</v>
      </c>
      <c r="M15" s="9">
        <v>67</v>
      </c>
      <c r="N15" s="15">
        <v>0.81</v>
      </c>
    </row>
    <row r="16" spans="1:17" s="11" customFormat="1" ht="25" x14ac:dyDescent="0.25">
      <c r="A16" s="8" t="s">
        <v>44</v>
      </c>
      <c r="B16" s="9" t="s">
        <v>35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si="3"/>
        <v>0</v>
      </c>
      <c r="J16" s="10"/>
      <c r="K16" s="9"/>
      <c r="L16" s="10">
        <f t="shared" si="2"/>
        <v>0</v>
      </c>
      <c r="M16" s="9">
        <v>94</v>
      </c>
      <c r="N16" s="15">
        <v>0.88</v>
      </c>
    </row>
    <row r="17" spans="1:14" s="11" customFormat="1" ht="25" x14ac:dyDescent="0.25">
      <c r="A17" s="8" t="s">
        <v>47</v>
      </c>
      <c r="B17" s="9" t="s">
        <v>49</v>
      </c>
      <c r="C17" s="9" t="s">
        <v>46</v>
      </c>
      <c r="D17" s="9" t="s">
        <v>42</v>
      </c>
      <c r="E17" s="9">
        <v>7</v>
      </c>
      <c r="F17" s="9">
        <v>6</v>
      </c>
      <c r="G17" s="9"/>
      <c r="H17" s="10"/>
      <c r="I17" s="9">
        <f t="shared" si="3"/>
        <v>1</v>
      </c>
      <c r="J17" s="10"/>
      <c r="K17" s="9"/>
      <c r="L17" s="10">
        <f t="shared" si="2"/>
        <v>0</v>
      </c>
      <c r="M17" s="9">
        <v>82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48</v>
      </c>
      <c r="G28" s="17">
        <f>SUM(G14:G27)</f>
        <v>0</v>
      </c>
      <c r="H28" s="18">
        <f>SUM(F28:G28)/E28</f>
        <v>0.7384615384615385</v>
      </c>
      <c r="I28" s="17">
        <f t="shared" ref="I28" si="4">(E28-SUM(F28:G28))-K28</f>
        <v>17</v>
      </c>
      <c r="J28" s="18">
        <f t="shared" ref="J28" si="5">I28/E28</f>
        <v>0.26153846153846155</v>
      </c>
      <c r="K28" s="17">
        <f>SUM(K14:K27)</f>
        <v>0</v>
      </c>
      <c r="L28" s="18">
        <f t="shared" ref="L28" si="6">K28/E28</f>
        <v>0</v>
      </c>
      <c r="M28" s="17">
        <f>AVERAGE(M14:M27)</f>
        <v>73</v>
      </c>
      <c r="N28" s="19">
        <f>AVERAGE(N14:N27)</f>
        <v>0.77999999999999992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Normal="100" zoomScaleSheetLayoutView="100" workbookViewId="0">
      <selection activeCell="A15" sqref="A15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ESTRUCTURA DE DATOS</v>
      </c>
      <c r="B14" s="9" t="s">
        <v>33</v>
      </c>
      <c r="C14" s="9" t="str">
        <f>'1'!C14</f>
        <v>310-A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:L17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2024-12-09T21:10:17Z</dcterms:modified>
  <cp:category/>
  <cp:contentStatus/>
</cp:coreProperties>
</file>