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9C94638A-9C6C-4A93-8CD5-738D6ECF8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<sst xmlns="http://schemas.openxmlformats.org/spreadsheetml/2006/main" count="225" uniqueCount="53">
  <si>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</si>
  <si>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</si>
  <si>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</si>
  <si>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</si>
  <si>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</si>
  <si>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</si>
  <si>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</si>
  <si>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</si>
  <si>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</si>
  <si>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</si>
  <si>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</si>
  <si>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</si>
  <si>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</si>
  <si>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</si>
  <si>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</si>
  <si>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</si>
  <si>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</si>
  <si>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</si>
  <si>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</si>
  <si>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</si>
  <si>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</si>
  <si>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</si>
  <si>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</si>
  <si>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</si>
  <si>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</si>
  <si>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</si>
  <si>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</si>
  <si>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</si>
  <si>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</si>
  <si>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</si>
  <si>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</si>
  <si>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</si>
  <si>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</si>
  <si>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</si>
  <si>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</si>
  <si>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</si>
  <si>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</si>
  <si>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</si>
  <si>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</si>
  <si>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</si>
  <si>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</si>
  <si>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Algebra Lineal</t>
  </si>
  <si>
    <t>Fisica</t>
  </si>
  <si>
    <t>Balance de materia y energia</t>
  </si>
  <si>
    <t>406A</t>
  </si>
  <si>
    <t>Fisicoquimica</t>
  </si>
  <si>
    <t>ago-dic 2024</t>
  </si>
  <si>
    <t>Fisicoquímica II</t>
  </si>
  <si>
    <t>Mecánica de fluidos</t>
  </si>
  <si>
    <t>306A</t>
  </si>
  <si>
    <t>506A</t>
  </si>
  <si>
    <t>506B</t>
  </si>
  <si>
    <t>Termodinámica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</si>
</sst>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52</v>
      </c>
      <c r="B14" s="9" t="s">
        <v>21</v>
      </c>
      <c r="C14" s="9" t="s">
        <v>49</v>
      </c>
      <c r="D14" s="9" t="s">
        <v>34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8" si="1">(E14-SUM(F14:G14))-K14</f>
        <v>8</v>
      </c>
      <c r="J14" s="10">
        <f t="shared" ref="J14:J28" si="2">I14/E14</f>
        <v>0.30769230769230771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47</v>
      </c>
      <c r="B15" s="9" t="s">
        <v>21</v>
      </c>
      <c r="C15" s="9" t="s">
        <v>50</v>
      </c>
      <c r="D15" s="9" t="s">
        <v>34</v>
      </c>
      <c r="E15" s="9">
        <v>23</v>
      </c>
      <c r="F15" s="9">
        <v>13</v>
      </c>
      <c r="G15" s="9"/>
      <c r="H15" s="10">
        <f t="shared" si="0"/>
        <v>0.56521739130434778</v>
      </c>
      <c r="I15" s="9">
        <f t="shared" si="1"/>
        <v>10</v>
      </c>
      <c r="J15" s="10">
        <f t="shared" si="2"/>
        <v>0.43478260869565216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48</v>
      </c>
      <c r="B16" s="9" t="s">
        <v>21</v>
      </c>
      <c r="C16" s="9" t="s">
        <v>50</v>
      </c>
      <c r="D16" s="9" t="s">
        <v>34</v>
      </c>
      <c r="E16" s="9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48</v>
      </c>
      <c r="B17" s="9" t="s">
        <v>21</v>
      </c>
      <c r="C17" s="9" t="s">
        <v>51</v>
      </c>
      <c r="D17" s="9" t="s">
        <v>34</v>
      </c>
      <c r="E17" s="9">
        <v>15</v>
      </c>
      <c r="F17" s="9">
        <v>9</v>
      </c>
      <c r="G17" s="9"/>
      <c r="H17" s="10">
        <f t="shared" si="0"/>
        <v>0.6</v>
      </c>
      <c r="I17" s="9">
        <f t="shared" si="1"/>
        <v>6</v>
      </c>
      <c r="J17" s="10">
        <f t="shared" si="2"/>
        <v>0.4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>
        <f>SUM(G14:G27)</f>
        <v>0</v>
      </c>
      <c r="H28" s="18">
        <f>SUM(F28:G28)/E28</f>
        <v>0.60439560439560436</v>
      </c>
      <c r="I28" s="17">
        <f t="shared" si="1"/>
        <v>36</v>
      </c>
      <c r="J28" s="18">
        <f t="shared" si="2"/>
        <v>0.39560439560439559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9" sqref="A19:XF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>
        <f t="shared" ref="H14:H27" si="0">F14/E14</f>
        <v>0.92307692307692313</v>
      </c>
      <c r="I14" s="9">
        <f t="shared" ref="I14:I28" si="1">(E14-SUM(F14:G14))-K14</f>
        <v>2</v>
      </c>
      <c r="J14" s="10">
        <f t="shared" ref="J14:J28" si="2">I14/E14</f>
        <v>7.6923076923076927E-2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Fisicoquímica II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22</v>
      </c>
      <c r="G16" s="9"/>
      <c r="H16" s="10">
        <f t="shared" si="0"/>
        <v>0.81481481481481477</v>
      </c>
      <c r="I16" s="9">
        <f t="shared" si="1"/>
        <v>5</v>
      </c>
      <c r="J16" s="10">
        <f t="shared" si="2"/>
        <v>0.18518518518518517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Mecánica de fluidos</v>
      </c>
      <c r="B17" s="9" t="s">
        <v>35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21</v>
      </c>
      <c r="G17" s="9"/>
      <c r="H17" s="10">
        <f t="shared" si="0"/>
        <v>1.4</v>
      </c>
      <c r="I17" s="9">
        <f t="shared" si="1"/>
        <v>-6</v>
      </c>
      <c r="J17" s="10">
        <f t="shared" si="2"/>
        <v>-0.4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89</v>
      </c>
      <c r="G28" s="17">
        <f>SUM(G14:G27)</f>
        <v>0</v>
      </c>
      <c r="H28" s="18">
        <f>SUM(F28:G28)/E28</f>
        <v>0.97802197802197799</v>
      </c>
      <c r="I28" s="17">
        <f t="shared" si="1"/>
        <v>2</v>
      </c>
      <c r="J28" s="18">
        <f t="shared" si="2"/>
        <v>2.197802197802198E-2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>
        <v>0.8</v>
      </c>
      <c r="I14" s="9">
        <f t="shared" ref="I14:I28" si="0">(E14-SUM(F14:G14))-K14</f>
        <v>2</v>
      </c>
      <c r="J14" s="10">
        <v>0.2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Fisicoquímica II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22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22</v>
      </c>
      <c r="G16" s="9"/>
      <c r="H16" s="10">
        <v>0.73</v>
      </c>
      <c r="I16" s="9">
        <v>8</v>
      </c>
      <c r="J16" s="10">
        <v>0.27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Mecánica de fluidos</v>
      </c>
      <c r="B17" s="9" t="s">
        <v>36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25</v>
      </c>
      <c r="G17" s="9"/>
      <c r="H17" s="10">
        <v>0.89</v>
      </c>
      <c r="I17" s="9">
        <f t="shared" si="0"/>
        <v>-10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 t="s">
        <v>36</v>
      </c>
      <c r="C18" s="9" t="s">
        <v>44</v>
      </c>
      <c r="D18" s="9" t="s">
        <v>34</v>
      </c>
      <c r="E18" s="9">
        <v>25</v>
      </c>
      <c r="F18" s="9">
        <v>22</v>
      </c>
      <c r="G18" s="9"/>
      <c r="H18" s="10">
        <v>0.88</v>
      </c>
      <c r="I18" s="9">
        <v>3</v>
      </c>
      <c r="J18" s="10">
        <v>0.12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115</v>
      </c>
      <c r="G28" s="17">
        <f>SUM(G14:G27)</f>
        <v>0</v>
      </c>
      <c r="H28" s="18">
        <f>SUM(F28:G28)/E28</f>
        <v>0.99137931034482762</v>
      </c>
      <c r="I28" s="17">
        <f t="shared" si="0"/>
        <v>1</v>
      </c>
      <c r="J28" s="18">
        <f t="shared" si="3"/>
        <v>8.6206896551724137E-3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2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27</v>
      </c>
      <c r="G14" s="9"/>
      <c r="H14" s="10">
        <v>0.9</v>
      </c>
      <c r="I14" s="9">
        <f t="shared" ref="I14:I31" si="0">(E14-SUM(F14:G14))-K14</f>
        <v>-1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41</v>
      </c>
      <c r="B15" s="9" t="s">
        <v>38</v>
      </c>
      <c r="C15" s="9" t="str">
        <f>'1'!C15</f>
        <v>506A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Fisicoquímica II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23</v>
      </c>
      <c r="F16" s="9">
        <v>22</v>
      </c>
      <c r="G16" s="9"/>
      <c r="H16" s="10">
        <v>0.85</v>
      </c>
      <c r="I16" s="9">
        <f t="shared" si="0"/>
        <v>1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37</v>
      </c>
      <c r="C17" s="9" t="str">
        <f>'1'!C16</f>
        <v>506A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38</v>
      </c>
      <c r="C18" s="9" t="str">
        <f>'1'!C16</f>
        <v>506A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45</v>
      </c>
      <c r="B19" s="9" t="s">
        <v>37</v>
      </c>
      <c r="C19" s="9" t="s">
        <v>44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45</v>
      </c>
      <c r="B20" s="9" t="s">
        <v>38</v>
      </c>
      <c r="C20" s="9" t="s">
        <v>44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43</v>
      </c>
      <c r="B21" s="9" t="s">
        <v>37</v>
      </c>
      <c r="C21" s="9" t="s">
        <v>44</v>
      </c>
      <c r="D21" s="9">
        <f>'1'!D18</f>
        <v>0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220</v>
      </c>
      <c r="F31" s="17">
        <f>SUM(F14:F30)</f>
        <v>187</v>
      </c>
      <c r="G31" s="17">
        <f>SUM(G14:G30)</f>
        <v>0</v>
      </c>
      <c r="H31" s="18">
        <f>SUM(F31:G31)/E31</f>
        <v>0.85</v>
      </c>
      <c r="I31" s="17">
        <f t="shared" si="0"/>
        <v>33</v>
      </c>
      <c r="J31" s="18">
        <f t="shared" si="3"/>
        <v>0.15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>
        <v>2</v>
      </c>
      <c r="H14" s="10">
        <v>0.83</v>
      </c>
      <c r="I14" s="9">
        <f t="shared" ref="I14:I28" si="0">(E14-SUM(F14:G14))-K14</f>
        <v>1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Fisicoquímica II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20</v>
      </c>
      <c r="G15" s="9">
        <v>3</v>
      </c>
      <c r="H15" s="10">
        <v>0.88</v>
      </c>
      <c r="I15" s="9">
        <f t="shared" si="0"/>
        <v>0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20</v>
      </c>
      <c r="G16" s="9">
        <v>6</v>
      </c>
      <c r="H16" s="10">
        <v>0.87</v>
      </c>
      <c r="I16" s="9">
        <f t="shared" si="0"/>
        <v>1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Mecánica de fluidos</v>
      </c>
      <c r="B17" s="9" t="s">
        <v>39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22</v>
      </c>
      <c r="G17" s="9">
        <v>4</v>
      </c>
      <c r="H17" s="10">
        <v>0.93</v>
      </c>
      <c r="I17" s="9">
        <f t="shared" si="0"/>
        <v>-11</v>
      </c>
      <c r="J17" s="10">
        <f t="shared" ref="J17:J28" si="2">I17/E17</f>
        <v>-0.73333333333333328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 t="s">
        <v>43</v>
      </c>
      <c r="B18" s="9" t="s">
        <v>39</v>
      </c>
      <c r="C18" s="9" t="s">
        <v>44</v>
      </c>
      <c r="D18" s="9" t="s">
        <v>34</v>
      </c>
      <c r="E18" s="9">
        <v>25</v>
      </c>
      <c r="F18" s="9">
        <v>16</v>
      </c>
      <c r="G18" s="9">
        <v>7</v>
      </c>
      <c r="H18" s="10">
        <v>0.92</v>
      </c>
      <c r="I18" s="9">
        <v>2</v>
      </c>
      <c r="J18" s="10">
        <v>0.08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101</v>
      </c>
      <c r="G28" s="17">
        <f>SUM(G14:G27)</f>
        <v>22</v>
      </c>
      <c r="H28" s="18">
        <f>SUM(F28:G28)/E28</f>
        <v>1.0603448275862069</v>
      </c>
      <c r="I28" s="17">
        <f t="shared" si="0"/>
        <v>-7</v>
      </c>
      <c r="J28" s="18">
        <f t="shared" si="2"/>
        <v>-6.0344827586206899E-2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2024-09-30T03:28:13Z</dcterms:modified>
  <cp:category/>
  <cp:contentStatus/>
</cp:coreProperties>
</file>