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782EC6A6-5B4A-4A00-9867-DFAB645A1DF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4" l="1"/>
  <c r="C17" i="24"/>
  <c r="C15" i="24"/>
  <c r="A23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<sst xmlns="http://schemas.openxmlformats.org/spreadsheetml/2006/main" count="222" uniqueCount="53">
  <si>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</si>
  <si>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</si>
  <si>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</si>
  <si>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</si>
  <si>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</si>
  <si>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</si>
  <si>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</si>
  <si>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</si>
  <si>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</si>
  <si>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</si>
  <si>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</si>
  <si>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</si>
  <si>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</si>
  <si>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</si>
  <si>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</si>
  <si>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</si>
  <si>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</si>
  <si>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</si>
  <si>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</si>
  <si>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</si>
  <si>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</si>
  <si>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</si>
  <si>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</si>
  <si>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</si>
  <si>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</si>
  <si>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</si>
  <si>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</si>
  <si>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</si>
  <si>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</si>
  <si>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</si>
  <si>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</si>
  <si>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</si>
  <si>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</si>
  <si>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</si>
  <si>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</si>
  <si>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</si>
  <si>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</si>
  <si>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</si>
  <si>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</si>
  <si>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</si>
  <si>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me</t>
  </si>
  <si>
    <t>Algebra Lineal</t>
  </si>
  <si>
    <t>Fisica</t>
  </si>
  <si>
    <t>Balance de materia y energia</t>
  </si>
  <si>
    <t>406A</t>
  </si>
  <si>
    <t>Fisicoquimica</t>
  </si>
  <si>
    <t>ago-dic 2024</t>
  </si>
  <si>
    <t>Fisicoquímica II</t>
  </si>
  <si>
    <t>Mecánica de fluidos</t>
  </si>
  <si>
    <t>306A</t>
  </si>
  <si>
    <t>506A</t>
  </si>
  <si>
    <t>506B</t>
  </si>
  <si>
    <t>Termodinámica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</si>
</sst>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52</v>
      </c>
      <c r="B14" s="9" t="s">
        <v>21</v>
      </c>
      <c r="C14" s="9" t="s">
        <v>49</v>
      </c>
      <c r="D14" s="9" t="s">
        <v>34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8" si="1">(E14-SUM(F14:G14))-K14</f>
        <v>8</v>
      </c>
      <c r="J14" s="10">
        <f t="shared" ref="J14:J28" si="2">I14/E14</f>
        <v>0.30769230769230771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47</v>
      </c>
      <c r="B15" s="9" t="s">
        <v>21</v>
      </c>
      <c r="C15" s="9" t="s">
        <v>50</v>
      </c>
      <c r="D15" s="9" t="s">
        <v>34</v>
      </c>
      <c r="E15" s="9">
        <v>23</v>
      </c>
      <c r="F15" s="9">
        <v>13</v>
      </c>
      <c r="G15" s="9"/>
      <c r="H15" s="10">
        <f t="shared" si="0"/>
        <v>0.56521739130434778</v>
      </c>
      <c r="I15" s="9">
        <f t="shared" si="1"/>
        <v>10</v>
      </c>
      <c r="J15" s="10">
        <f t="shared" si="2"/>
        <v>0.43478260869565216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48</v>
      </c>
      <c r="B16" s="9" t="s">
        <v>21</v>
      </c>
      <c r="C16" s="9" t="s">
        <v>50</v>
      </c>
      <c r="D16" s="9" t="s">
        <v>34</v>
      </c>
      <c r="E16" s="9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48</v>
      </c>
      <c r="B17" s="9" t="s">
        <v>21</v>
      </c>
      <c r="C17" s="9" t="s">
        <v>51</v>
      </c>
      <c r="D17" s="9" t="s">
        <v>34</v>
      </c>
      <c r="E17" s="9">
        <v>15</v>
      </c>
      <c r="F17" s="9">
        <v>9</v>
      </c>
      <c r="G17" s="9"/>
      <c r="H17" s="10">
        <f t="shared" si="0"/>
        <v>0.6</v>
      </c>
      <c r="I17" s="9">
        <f t="shared" si="1"/>
        <v>6</v>
      </c>
      <c r="J17" s="10">
        <f t="shared" si="2"/>
        <v>0.4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>
        <f>SUM(G14:G27)</f>
        <v>0</v>
      </c>
      <c r="H28" s="18">
        <f>SUM(F28:G28)/E28</f>
        <v>0.60439560439560436</v>
      </c>
      <c r="I28" s="17">
        <f t="shared" si="1"/>
        <v>36</v>
      </c>
      <c r="J28" s="18">
        <f t="shared" si="2"/>
        <v>0.39560439560439559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/>
      <c r="H14" s="10">
        <f t="shared" ref="H14:H27" si="0">F14/E14</f>
        <v>0.88461538461538458</v>
      </c>
      <c r="I14" s="9">
        <f t="shared" ref="I14:I28" si="1">(E14-SUM(F14:G14))-K14</f>
        <v>3</v>
      </c>
      <c r="J14" s="10">
        <f t="shared" ref="J14:J28" si="2">I14/E14</f>
        <v>0.11538461538461539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Fisicoquímica II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23</v>
      </c>
      <c r="G16" s="9"/>
      <c r="H16" s="10">
        <f t="shared" si="0"/>
        <v>0.85185185185185186</v>
      </c>
      <c r="I16" s="9">
        <f t="shared" si="1"/>
        <v>4</v>
      </c>
      <c r="J16" s="10">
        <f t="shared" si="2"/>
        <v>0.14814814814814814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Mecánica de fluidos</v>
      </c>
      <c r="B17" s="9" t="s">
        <v>35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80</v>
      </c>
      <c r="G28" s="17">
        <f>SUM(G14:G27)</f>
        <v>0</v>
      </c>
      <c r="H28" s="18">
        <f>SUM(F28:G28)/E28</f>
        <v>0.87912087912087911</v>
      </c>
      <c r="I28" s="17">
        <f t="shared" si="1"/>
        <v>11</v>
      </c>
      <c r="J28" s="18">
        <f t="shared" si="2"/>
        <v>0.12087912087912088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22</v>
      </c>
      <c r="G14" s="9"/>
      <c r="H14" s="10">
        <v>0.85</v>
      </c>
      <c r="I14" s="9">
        <f t="shared" ref="I14:I28" si="0">(E14-SUM(F14:G14))-K14</f>
        <v>4</v>
      </c>
      <c r="J14" s="10">
        <v>0.15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Fisicoquímica II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22</v>
      </c>
      <c r="G16" s="9"/>
      <c r="H16" s="10">
        <v>0.81</v>
      </c>
      <c r="I16" s="9">
        <v>5</v>
      </c>
      <c r="J16" s="10">
        <v>0.19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Mecánica de fluidos</v>
      </c>
      <c r="B17" s="9" t="s">
        <v>36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v>0.87</v>
      </c>
      <c r="I17" s="9">
        <f t="shared" si="0"/>
        <v>2</v>
      </c>
      <c r="J17" s="10">
        <v>0.13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75</v>
      </c>
      <c r="G28" s="17">
        <f>SUM(G14:G27)</f>
        <v>0</v>
      </c>
      <c r="H28" s="18">
        <f>SUM(F28:G28)/E28</f>
        <v>0.82417582417582413</v>
      </c>
      <c r="I28" s="17">
        <f t="shared" si="0"/>
        <v>16</v>
      </c>
      <c r="J28" s="18">
        <f t="shared" si="3"/>
        <v>0.17582417582417584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2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27</v>
      </c>
      <c r="G14" s="9"/>
      <c r="H14" s="10">
        <v>0.9</v>
      </c>
      <c r="I14" s="9">
        <f t="shared" ref="I14:I31" si="0">(E14-SUM(F14:G14))-K14</f>
        <v>-1</v>
      </c>
      <c r="J14" s="10">
        <v>0.1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41</v>
      </c>
      <c r="B15" s="9" t="s">
        <v>38</v>
      </c>
      <c r="C15" s="9" t="str">
        <f>'1'!C15</f>
        <v>506A</v>
      </c>
      <c r="D15" s="9" t="s">
        <v>34</v>
      </c>
      <c r="E15" s="9">
        <v>30</v>
      </c>
      <c r="F15" s="9">
        <v>26</v>
      </c>
      <c r="G15" s="9"/>
      <c r="H15" s="10">
        <v>0.87</v>
      </c>
      <c r="I15" s="9">
        <v>4</v>
      </c>
      <c r="J15" s="10">
        <v>0.13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Fisicoquímica II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23</v>
      </c>
      <c r="F16" s="9">
        <v>22</v>
      </c>
      <c r="G16" s="9"/>
      <c r="H16" s="10">
        <v>0.85</v>
      </c>
      <c r="I16" s="9">
        <f t="shared" si="0"/>
        <v>1</v>
      </c>
      <c r="J16" s="10">
        <v>0.15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37</v>
      </c>
      <c r="C17" s="9" t="str">
        <f>'1'!C16</f>
        <v>506A</v>
      </c>
      <c r="D17" s="9" t="s">
        <v>34</v>
      </c>
      <c r="E17" s="9">
        <v>30</v>
      </c>
      <c r="F17" s="9">
        <v>26</v>
      </c>
      <c r="G17" s="9"/>
      <c r="H17" s="10">
        <v>0.87</v>
      </c>
      <c r="I17" s="9">
        <v>4</v>
      </c>
      <c r="J17" s="10">
        <v>0.13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38</v>
      </c>
      <c r="C18" s="9" t="str">
        <f>'1'!C16</f>
        <v>506A</v>
      </c>
      <c r="D18" s="9" t="str">
        <f>'1'!D16</f>
        <v>IAMB</v>
      </c>
      <c r="E18" s="9">
        <v>30</v>
      </c>
      <c r="F18" s="9">
        <v>26</v>
      </c>
      <c r="G18" s="9"/>
      <c r="H18" s="10">
        <v>0.87</v>
      </c>
      <c r="I18" s="9">
        <f t="shared" si="0"/>
        <v>4</v>
      </c>
      <c r="J18" s="10">
        <v>0.13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45</v>
      </c>
      <c r="B19" s="9" t="s">
        <v>37</v>
      </c>
      <c r="C19" s="9" t="s">
        <v>44</v>
      </c>
      <c r="D19" s="9" t="s">
        <v>34</v>
      </c>
      <c r="E19" s="9">
        <v>28</v>
      </c>
      <c r="F19" s="9">
        <v>22</v>
      </c>
      <c r="G19" s="9"/>
      <c r="H19" s="10">
        <v>0.79</v>
      </c>
      <c r="I19" s="9">
        <v>6</v>
      </c>
      <c r="J19" s="10">
        <v>0.21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45</v>
      </c>
      <c r="B20" s="9" t="s">
        <v>38</v>
      </c>
      <c r="C20" s="9" t="s">
        <v>44</v>
      </c>
      <c r="D20" s="9" t="str">
        <f>'1'!D17</f>
        <v>IAMB</v>
      </c>
      <c r="E20" s="9">
        <v>28</v>
      </c>
      <c r="F20" s="9">
        <v>21</v>
      </c>
      <c r="G20" s="9"/>
      <c r="H20" s="10">
        <v>0.75</v>
      </c>
      <c r="I20" s="9">
        <v>7</v>
      </c>
      <c r="J20" s="10">
        <v>0.25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43</v>
      </c>
      <c r="B21" s="9" t="s">
        <v>37</v>
      </c>
      <c r="C21" s="9" t="s">
        <v>44</v>
      </c>
      <c r="D21" s="9">
        <f>'1'!D18</f>
        <v>0</v>
      </c>
      <c r="E21" s="9">
        <v>25</v>
      </c>
      <c r="F21" s="9">
        <v>17</v>
      </c>
      <c r="G21" s="9"/>
      <c r="H21" s="10">
        <v>0.68</v>
      </c>
      <c r="I21" s="9">
        <v>8</v>
      </c>
      <c r="J21" s="10">
        <v>0.32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220</v>
      </c>
      <c r="F31" s="17">
        <f>SUM(F14:F30)</f>
        <v>187</v>
      </c>
      <c r="G31" s="17">
        <f>SUM(G14:G30)</f>
        <v>0</v>
      </c>
      <c r="H31" s="18">
        <f>SUM(F31:G31)/E31</f>
        <v>0.85</v>
      </c>
      <c r="I31" s="17">
        <f t="shared" si="0"/>
        <v>33</v>
      </c>
      <c r="J31" s="18">
        <f t="shared" si="3"/>
        <v>0.15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>
        <v>2</v>
      </c>
      <c r="H14" s="10">
        <v>0.83</v>
      </c>
      <c r="I14" s="9">
        <f t="shared" ref="I14:I28" si="0">(E14-SUM(F14:G14))-K14</f>
        <v>1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Fisicoquímica II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20</v>
      </c>
      <c r="G15" s="9">
        <v>3</v>
      </c>
      <c r="H15" s="10">
        <v>0.88</v>
      </c>
      <c r="I15" s="9">
        <f t="shared" si="0"/>
        <v>0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20</v>
      </c>
      <c r="G16" s="9">
        <v>6</v>
      </c>
      <c r="H16" s="10">
        <v>0.87</v>
      </c>
      <c r="I16" s="9">
        <f t="shared" si="0"/>
        <v>1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Mecánica de fluidos</v>
      </c>
      <c r="B17" s="9" t="s">
        <v>39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22</v>
      </c>
      <c r="G17" s="9">
        <v>4</v>
      </c>
      <c r="H17" s="10">
        <v>0.93</v>
      </c>
      <c r="I17" s="9">
        <f t="shared" si="0"/>
        <v>-11</v>
      </c>
      <c r="J17" s="10">
        <f t="shared" ref="J17:J28" si="2">I17/E17</f>
        <v>-0.73333333333333328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 t="s">
        <v>43</v>
      </c>
      <c r="B18" s="9" t="s">
        <v>39</v>
      </c>
      <c r="C18" s="9" t="s">
        <v>44</v>
      </c>
      <c r="D18" s="9" t="s">
        <v>34</v>
      </c>
      <c r="E18" s="9">
        <v>25</v>
      </c>
      <c r="F18" s="9">
        <v>16</v>
      </c>
      <c r="G18" s="9">
        <v>7</v>
      </c>
      <c r="H18" s="10">
        <v>0.92</v>
      </c>
      <c r="I18" s="9">
        <v>2</v>
      </c>
      <c r="J18" s="10">
        <v>0.08</v>
      </c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101</v>
      </c>
      <c r="G28" s="17">
        <f>SUM(G14:G27)</f>
        <v>22</v>
      </c>
      <c r="H28" s="18">
        <f>SUM(F28:G28)/E28</f>
        <v>1.0603448275862069</v>
      </c>
      <c r="I28" s="17">
        <f t="shared" si="0"/>
        <v>-7</v>
      </c>
      <c r="J28" s="18">
        <f t="shared" si="2"/>
        <v>-6.0344827586206899E-2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2024-11-25T03:10:20Z</dcterms:modified>
  <cp:category/>
  <cp:contentStatus/>
</cp:coreProperties>
</file>