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BF5A3817-2B3B-4B16-B909-748D7FB2B3D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3" l="1"/>
  <c r="A15" i="23"/>
  <c r="C17" i="24" l="1"/>
  <c r="C15" i="24"/>
  <c r="A22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C22" i="24"/>
  <c r="E21" i="24"/>
  <c r="I21" i="24" s="1"/>
  <c r="J21" i="24" s="1"/>
  <c r="D21" i="24"/>
  <c r="C21" i="24"/>
  <c r="A21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5" i="23"/>
  <c r="D15" i="23"/>
  <c r="C15" i="23"/>
  <c r="B10" i="23"/>
  <c r="B36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5" i="23"/>
  <c r="L17" i="23"/>
  <c r="L18" i="23"/>
  <c r="L19" i="23"/>
  <c r="L20" i="23"/>
  <c r="L21" i="23"/>
  <c r="L22" i="23"/>
  <c r="L23" i="23"/>
  <c r="L24" i="23"/>
  <c r="L25" i="23"/>
  <c r="L26" i="23"/>
  <c r="H18" i="23"/>
  <c r="H19" i="23"/>
  <c r="H20" i="23"/>
  <c r="H21" i="23"/>
  <c r="H22" i="23"/>
  <c r="H23" i="23"/>
  <c r="H24" i="23"/>
  <c r="H25" i="23"/>
  <c r="H26" i="23"/>
  <c r="E27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<sst xmlns="http://schemas.openxmlformats.org/spreadsheetml/2006/main" count="221" uniqueCount="48">
  <si>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</si>
  <si>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</si>
  <si>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</si>
  <si>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</si>
  <si>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</si>
  <si>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</si>
  <si>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</si>
  <si>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</si>
  <si>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</si>
  <si>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</si>
  <si>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</si>
  <si>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</si>
  <si>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</si>
  <si>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</si>
  <si>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</si>
  <si>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</si>
  <si>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</si>
  <si>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</si>
  <si>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</si>
  <si>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</si>
  <si>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</si>
  <si>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</si>
  <si>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</si>
  <si>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</si>
  <si>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</si>
  <si>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</si>
  <si>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</si>
  <si>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</si>
  <si>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</si>
  <si>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</si>
  <si>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</si>
  <si>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</si>
  <si>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</si>
  <si>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</si>
  <si>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</si>
  <si>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</si>
  <si>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IV</t>
  </si>
  <si>
    <t>V</t>
  </si>
  <si>
    <t>FIN</t>
  </si>
  <si>
    <t>me</t>
  </si>
  <si>
    <t>ago-dic 2024</t>
  </si>
  <si>
    <t>Fisicoquímica II</t>
  </si>
  <si>
    <t>Mecánica de fluidos</t>
  </si>
  <si>
    <t>306A</t>
  </si>
  <si>
    <t>506A</t>
  </si>
  <si>
    <t>506B</t>
  </si>
  <si>
    <t>Termodinámica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</si>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</sst>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3</v>
      </c>
      <c r="G8" s="4" t="s">
        <v>6</v>
      </c>
      <c r="H8" s="5">
        <v>4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46</v>
      </c>
      <c r="B14" s="9" t="s">
        <v>21</v>
      </c>
      <c r="C14" s="9" t="s">
        <v>43</v>
      </c>
      <c r="D14" s="9" t="s">
        <v>34</v>
      </c>
      <c r="E14" s="9">
        <v>26</v>
      </c>
      <c r="F14" s="9">
        <v>18</v>
      </c>
      <c r="G14" s="9"/>
      <c r="H14" s="10">
        <f t="shared" ref="H14:H27" si="0">F14/E14</f>
        <v>0.69230769230769229</v>
      </c>
      <c r="I14" s="9">
        <f t="shared" ref="I14:I28" si="1">(E14-SUM(F14:G14))-K14</f>
        <v>8</v>
      </c>
      <c r="J14" s="10">
        <f t="shared" ref="J14:J28" si="2">I14/E14</f>
        <v>0.30769230769230771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41</v>
      </c>
      <c r="B15" s="9" t="s">
        <v>21</v>
      </c>
      <c r="C15" s="9" t="s">
        <v>44</v>
      </c>
      <c r="D15" s="9" t="s">
        <v>34</v>
      </c>
      <c r="E15" s="9">
        <v>23</v>
      </c>
      <c r="F15" s="9">
        <v>13</v>
      </c>
      <c r="G15" s="9"/>
      <c r="H15" s="10">
        <f t="shared" si="0"/>
        <v>0.56521739130434778</v>
      </c>
      <c r="I15" s="9">
        <f t="shared" si="1"/>
        <v>10</v>
      </c>
      <c r="J15" s="10">
        <f t="shared" si="2"/>
        <v>0.43478260869565216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34</v>
      </c>
      <c r="E16" s="9">
        <v>27</v>
      </c>
      <c r="F16" s="9">
        <v>15</v>
      </c>
      <c r="G16" s="9"/>
      <c r="H16" s="10">
        <f t="shared" si="0"/>
        <v>0.55555555555555558</v>
      </c>
      <c r="I16" s="9">
        <f t="shared" si="1"/>
        <v>12</v>
      </c>
      <c r="J16" s="10">
        <f t="shared" si="2"/>
        <v>0.44444444444444442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42</v>
      </c>
      <c r="B17" s="9" t="s">
        <v>21</v>
      </c>
      <c r="C17" s="9" t="s">
        <v>45</v>
      </c>
      <c r="D17" s="9" t="s">
        <v>34</v>
      </c>
      <c r="E17" s="9">
        <v>15</v>
      </c>
      <c r="F17" s="9">
        <v>9</v>
      </c>
      <c r="G17" s="9"/>
      <c r="H17" s="10">
        <f t="shared" si="0"/>
        <v>0.6</v>
      </c>
      <c r="I17" s="9">
        <f t="shared" si="1"/>
        <v>6</v>
      </c>
      <c r="J17" s="10">
        <f t="shared" si="2"/>
        <v>0.4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55</v>
      </c>
      <c r="G28" s="17">
        <f>SUM(G14:G27)</f>
        <v>0</v>
      </c>
      <c r="H28" s="18">
        <f>SUM(F28:G28)/E28</f>
        <v>0.60439560439560436</v>
      </c>
      <c r="I28" s="17">
        <f t="shared" si="1"/>
        <v>36</v>
      </c>
      <c r="J28" s="18">
        <f t="shared" si="2"/>
        <v>0.39560439560439559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ago-dic 2024</v>
      </c>
      <c r="M8" s="38"/>
      <c r="N8" s="38"/>
    </row>
    <row r="10" spans="1:14" x14ac:dyDescent="0.2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/>
      <c r="H14" s="10">
        <f t="shared" ref="H14:H27" si="0">F14/E14</f>
        <v>0.88461538461538458</v>
      </c>
      <c r="I14" s="9">
        <f t="shared" ref="I14:I28" si="1">(E14-SUM(F14:G14))-K14</f>
        <v>3</v>
      </c>
      <c r="J14" s="10">
        <f t="shared" ref="J14:J28" si="2">I14/E14</f>
        <v>0.11538461538461539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Fisicoquímica II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21</v>
      </c>
      <c r="G15" s="9"/>
      <c r="H15" s="10">
        <f t="shared" si="0"/>
        <v>0.91304347826086951</v>
      </c>
      <c r="I15" s="9">
        <f t="shared" si="1"/>
        <v>2</v>
      </c>
      <c r="J15" s="10">
        <f t="shared" si="2"/>
        <v>8.6956521739130432E-2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23</v>
      </c>
      <c r="G16" s="9"/>
      <c r="H16" s="10">
        <f t="shared" si="0"/>
        <v>0.85185185185185186</v>
      </c>
      <c r="I16" s="9">
        <f t="shared" si="1"/>
        <v>4</v>
      </c>
      <c r="J16" s="10">
        <f t="shared" si="2"/>
        <v>0.14814814814814814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Mecánica de fluidos</v>
      </c>
      <c r="B17" s="9" t="s">
        <v>35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13</v>
      </c>
      <c r="G17" s="9"/>
      <c r="H17" s="10">
        <f t="shared" si="0"/>
        <v>0.8666666666666667</v>
      </c>
      <c r="I17" s="9">
        <f t="shared" si="1"/>
        <v>2</v>
      </c>
      <c r="J17" s="10">
        <f t="shared" si="2"/>
        <v>0.13333333333333333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80</v>
      </c>
      <c r="G28" s="17">
        <f>SUM(G14:G27)</f>
        <v>0</v>
      </c>
      <c r="H28" s="18">
        <f>SUM(F28:G28)/E28</f>
        <v>0.87912087912087911</v>
      </c>
      <c r="I28" s="17">
        <f t="shared" si="1"/>
        <v>11</v>
      </c>
      <c r="J28" s="18">
        <f t="shared" si="2"/>
        <v>0.12087912087912088</v>
      </c>
      <c r="K28" s="17">
        <f>SUM(K14:K27)</f>
        <v>0</v>
      </c>
      <c r="L28" s="18">
        <f t="shared" si="3"/>
        <v>0</v>
      </c>
      <c r="M28" s="17">
        <f>AVERAGE(M14:M27)</f>
        <v>65.5</v>
      </c>
      <c r="N28" s="19">
        <f>AVERAGE(N14:N27)</f>
        <v>0.73999999999999988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ago-dic 2024</v>
      </c>
      <c r="M8" s="38"/>
      <c r="N8" s="38"/>
    </row>
    <row r="10" spans="1:14" x14ac:dyDescent="0.2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x14ac:dyDescent="0.2">
      <c r="A14" s="24" t="s">
        <v>46</v>
      </c>
      <c r="B14" s="7" t="s">
        <v>47</v>
      </c>
      <c r="C14" s="7" t="s">
        <v>43</v>
      </c>
      <c r="D14" s="22" t="s">
        <v>34</v>
      </c>
      <c r="E14" s="22">
        <v>26</v>
      </c>
      <c r="F14" s="7">
        <v>22</v>
      </c>
      <c r="G14" s="7"/>
      <c r="H14" s="25">
        <v>0.85</v>
      </c>
      <c r="I14" s="22">
        <v>4</v>
      </c>
      <c r="J14" s="25">
        <v>0.15</v>
      </c>
      <c r="K14" s="22"/>
      <c r="L14" s="25">
        <v>0</v>
      </c>
      <c r="M14" s="22">
        <v>62</v>
      </c>
      <c r="N14" s="23">
        <v>76</v>
      </c>
    </row>
    <row r="15" spans="1:14" s="11" customFormat="1" x14ac:dyDescent="0.2">
      <c r="A15" s="9" t="str">
        <f>'1'!A15</f>
        <v>Fisicoquímica II</v>
      </c>
      <c r="B15" s="9" t="s">
        <v>47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18</v>
      </c>
      <c r="G15" s="9"/>
      <c r="H15" s="10">
        <v>0.78</v>
      </c>
      <c r="I15" s="9">
        <v>5</v>
      </c>
      <c r="J15" s="10">
        <v>0.22</v>
      </c>
      <c r="K15" s="9"/>
      <c r="L15" s="10">
        <f t="shared" ref="L15:L27" si="0">K15/E15</f>
        <v>0</v>
      </c>
      <c r="M15" s="9">
        <v>60</v>
      </c>
      <c r="N15" s="15">
        <v>0.78</v>
      </c>
    </row>
    <row r="16" spans="1:14" s="11" customFormat="1" x14ac:dyDescent="0.2">
      <c r="A16" s="9" t="s">
        <v>42</v>
      </c>
      <c r="B16" s="9" t="s">
        <v>47</v>
      </c>
      <c r="C16" s="9" t="s">
        <v>44</v>
      </c>
      <c r="D16" s="9" t="s">
        <v>34</v>
      </c>
      <c r="E16" s="9">
        <v>27</v>
      </c>
      <c r="F16" s="9">
        <v>22</v>
      </c>
      <c r="G16" s="9"/>
      <c r="H16" s="10">
        <v>0.81</v>
      </c>
      <c r="I16" s="9">
        <v>5</v>
      </c>
      <c r="J16" s="10">
        <v>0.19</v>
      </c>
      <c r="K16" s="9"/>
      <c r="L16" s="10"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Mecánica de fluidos</v>
      </c>
      <c r="B17" s="9" t="s">
        <v>47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13</v>
      </c>
      <c r="G17" s="9"/>
      <c r="H17" s="10">
        <v>0.87</v>
      </c>
      <c r="I17" s="9">
        <f t="shared" ref="I17:I27" si="1">(E17-SUM(F17:G17))-K17</f>
        <v>2</v>
      </c>
      <c r="J17" s="10">
        <v>0.13</v>
      </c>
      <c r="K17" s="9"/>
      <c r="L17" s="10">
        <f t="shared" si="0"/>
        <v>0</v>
      </c>
      <c r="M17" s="9">
        <v>77</v>
      </c>
      <c r="N17" s="15">
        <v>0.8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ref="H18:H26" si="2">F18/E18</f>
        <v>#DIV/0!</v>
      </c>
      <c r="I18" s="9">
        <f t="shared" si="1"/>
        <v>0</v>
      </c>
      <c r="J18" s="10" t="e">
        <f t="shared" ref="J18:J27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65</v>
      </c>
      <c r="F27" s="17">
        <f>SUM(F15:F26)</f>
        <v>53</v>
      </c>
      <c r="G27" s="17">
        <f>SUM(G15:G26)</f>
        <v>0</v>
      </c>
      <c r="H27" s="18">
        <f>SUM(F27:G27)/E27</f>
        <v>0.81538461538461537</v>
      </c>
      <c r="I27" s="17">
        <f t="shared" si="1"/>
        <v>12</v>
      </c>
      <c r="J27" s="18">
        <f t="shared" si="3"/>
        <v>0.18461538461538463</v>
      </c>
      <c r="K27" s="17">
        <f>SUM(K15:K26)</f>
        <v>0</v>
      </c>
      <c r="L27" s="18">
        <f t="shared" si="0"/>
        <v>0</v>
      </c>
      <c r="M27" s="17">
        <f>AVERAGE(M15:M26)</f>
        <v>67.333333333333329</v>
      </c>
      <c r="N27" s="19">
        <f>AVERAGE(N15:N26)</f>
        <v>0.70000000000000007</v>
      </c>
    </row>
    <row r="29" spans="1:14" ht="120" customHeight="1" x14ac:dyDescent="0.2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1" spans="1:14" x14ac:dyDescent="0.2">
      <c r="A31" s="12"/>
    </row>
    <row r="32" spans="1:14" x14ac:dyDescent="0.2">
      <c r="B32" s="41" t="s">
        <v>27</v>
      </c>
      <c r="C32" s="41"/>
      <c r="D32" s="41"/>
      <c r="G32" s="26" t="s">
        <v>28</v>
      </c>
      <c r="H32" s="26"/>
      <c r="I32" s="26"/>
      <c r="J32" s="26"/>
    </row>
    <row r="33" spans="1:10" ht="62.25" customHeight="1" x14ac:dyDescent="0.2">
      <c r="B33" s="42"/>
      <c r="C33" s="42"/>
      <c r="D33" s="42"/>
      <c r="G33" s="38"/>
      <c r="H33" s="38"/>
      <c r="I33" s="38"/>
      <c r="J33" s="38"/>
    </row>
    <row r="34" spans="1:10" hidden="1" x14ac:dyDescent="0.2">
      <c r="A34" s="43" t="e">
        <v>#REF!</v>
      </c>
      <c r="B34" s="43"/>
      <c r="C34" s="6"/>
      <c r="E34" s="43"/>
      <c r="F34" s="43"/>
      <c r="G34" s="43"/>
      <c r="H34" s="43"/>
    </row>
    <row r="35" spans="1:10" hidden="1" x14ac:dyDescent="0.2"/>
    <row r="36" spans="1:10" ht="45" customHeight="1" x14ac:dyDescent="0.2">
      <c r="B36" s="44" t="str">
        <f>B10</f>
        <v>Avelino Dominguez Rodriguez</v>
      </c>
      <c r="C36" s="44"/>
      <c r="D36" s="44"/>
      <c r="E36" s="13"/>
      <c r="F36" s="13"/>
      <c r="G36" s="44" t="s">
        <v>33</v>
      </c>
      <c r="H36" s="44"/>
      <c r="I36" s="44"/>
      <c r="J36" s="44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ago-dic 2024</v>
      </c>
      <c r="M8" s="38"/>
      <c r="N8" s="38"/>
    </row>
    <row r="10" spans="1:14" x14ac:dyDescent="0.2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>
        <v>0.92</v>
      </c>
      <c r="I14" s="9">
        <f t="shared" ref="I14:I30" si="0">(E14-SUM(F14:G14))-K14</f>
        <v>2</v>
      </c>
      <c r="J14" s="10">
        <v>0.08</v>
      </c>
      <c r="K14" s="9"/>
      <c r="L14" s="10">
        <f t="shared" ref="L14:L30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46</v>
      </c>
      <c r="B15" s="9" t="s">
        <v>37</v>
      </c>
      <c r="C15" s="9" t="str">
        <f>'1'!C15</f>
        <v>506A</v>
      </c>
      <c r="D15" s="9" t="s">
        <v>34</v>
      </c>
      <c r="E15" s="9">
        <v>26</v>
      </c>
      <c r="F15" s="9">
        <v>23</v>
      </c>
      <c r="G15" s="9"/>
      <c r="H15" s="10">
        <v>0.88</v>
      </c>
      <c r="I15" s="9">
        <v>3</v>
      </c>
      <c r="J15" s="10">
        <v>0.12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Fisicoquímica II</v>
      </c>
      <c r="B16" s="9" t="s">
        <v>36</v>
      </c>
      <c r="C16" s="9" t="str">
        <f>'1'!C15</f>
        <v>506A</v>
      </c>
      <c r="D16" s="9" t="str">
        <f>'1'!D15</f>
        <v>IAMB</v>
      </c>
      <c r="E16" s="9">
        <f>'1'!E15</f>
        <v>23</v>
      </c>
      <c r="F16" s="9">
        <v>21</v>
      </c>
      <c r="G16" s="9"/>
      <c r="H16" s="10">
        <v>0.91</v>
      </c>
      <c r="I16" s="9">
        <f t="shared" si="0"/>
        <v>2</v>
      </c>
      <c r="J16" s="10">
        <v>0.09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42</v>
      </c>
      <c r="B17" s="9" t="s">
        <v>36</v>
      </c>
      <c r="C17" s="9" t="str">
        <f>'1'!C16</f>
        <v>506A</v>
      </c>
      <c r="D17" s="9" t="s">
        <v>34</v>
      </c>
      <c r="E17" s="9">
        <v>27</v>
      </c>
      <c r="F17" s="9">
        <v>19</v>
      </c>
      <c r="G17" s="9"/>
      <c r="H17" s="10">
        <v>0.7</v>
      </c>
      <c r="I17" s="9">
        <v>8</v>
      </c>
      <c r="J17" s="10">
        <v>0.3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42</v>
      </c>
      <c r="B18" s="9" t="s">
        <v>37</v>
      </c>
      <c r="C18" s="9" t="str">
        <f>'1'!C16</f>
        <v>506A</v>
      </c>
      <c r="D18" s="9" t="str">
        <f>'1'!D16</f>
        <v>IAMB</v>
      </c>
      <c r="E18" s="9">
        <v>27</v>
      </c>
      <c r="F18" s="9">
        <v>17</v>
      </c>
      <c r="G18" s="9"/>
      <c r="H18" s="10">
        <v>0.63</v>
      </c>
      <c r="I18" s="9">
        <f t="shared" si="0"/>
        <v>10</v>
      </c>
      <c r="J18" s="10">
        <v>0.37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42</v>
      </c>
      <c r="B19" s="9" t="s">
        <v>36</v>
      </c>
      <c r="C19" s="9" t="s">
        <v>45</v>
      </c>
      <c r="D19" s="9" t="s">
        <v>34</v>
      </c>
      <c r="E19" s="9">
        <v>15</v>
      </c>
      <c r="F19" s="9">
        <v>9</v>
      </c>
      <c r="G19" s="9"/>
      <c r="H19" s="10">
        <v>0.6</v>
      </c>
      <c r="I19" s="9">
        <v>6</v>
      </c>
      <c r="J19" s="10">
        <v>0.4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42</v>
      </c>
      <c r="B20" s="9" t="s">
        <v>37</v>
      </c>
      <c r="C20" s="9" t="s">
        <v>45</v>
      </c>
      <c r="D20" s="9" t="str">
        <f>'1'!D17</f>
        <v>IAMB</v>
      </c>
      <c r="E20" s="9">
        <v>15</v>
      </c>
      <c r="F20" s="9">
        <v>10</v>
      </c>
      <c r="G20" s="9"/>
      <c r="H20" s="10">
        <v>0.67</v>
      </c>
      <c r="I20" s="9">
        <v>5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ref="H21:H29" si="2">F21/E21</f>
        <v>#DIV/0!</v>
      </c>
      <c r="I21" s="9">
        <f t="shared" si="0"/>
        <v>0</v>
      </c>
      <c r="J21" s="10" t="e">
        <f t="shared" ref="J21:J30" si="3">I21/E21</f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 t="s">
        <v>39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159</v>
      </c>
      <c r="F30" s="17">
        <f>SUM(F14:F29)</f>
        <v>123</v>
      </c>
      <c r="G30" s="17">
        <f>SUM(G14:G29)</f>
        <v>0</v>
      </c>
      <c r="H30" s="18">
        <f>SUM(F30:G30)/E30</f>
        <v>0.77358490566037741</v>
      </c>
      <c r="I30" s="17">
        <f t="shared" si="0"/>
        <v>36</v>
      </c>
      <c r="J30" s="18">
        <f t="shared" si="3"/>
        <v>0.22641509433962265</v>
      </c>
      <c r="K30" s="17">
        <f>SUM(K14:K29)</f>
        <v>0</v>
      </c>
      <c r="L30" s="18">
        <f t="shared" si="1"/>
        <v>0</v>
      </c>
      <c r="M30" s="17">
        <f>AVERAGE(M14:M29)</f>
        <v>63.142857142857146</v>
      </c>
      <c r="N30" s="19">
        <f>AVERAGE(N14:N29)</f>
        <v>0.63714285714285712</v>
      </c>
    </row>
    <row r="32" spans="1:14" ht="120" customHeight="1" x14ac:dyDescent="0.2">
      <c r="A32" s="34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4" spans="1:10" x14ac:dyDescent="0.2">
      <c r="A34" s="12"/>
    </row>
    <row r="35" spans="1:10" x14ac:dyDescent="0.2">
      <c r="B35" s="41" t="s">
        <v>27</v>
      </c>
      <c r="C35" s="41"/>
      <c r="D35" s="41"/>
      <c r="G35" s="26" t="s">
        <v>28</v>
      </c>
      <c r="H35" s="26"/>
      <c r="I35" s="26"/>
      <c r="J35" s="26"/>
    </row>
    <row r="36" spans="1:10" ht="62.25" customHeight="1" x14ac:dyDescent="0.2">
      <c r="B36" s="42"/>
      <c r="C36" s="42"/>
      <c r="D36" s="42"/>
      <c r="G36" s="38"/>
      <c r="H36" s="38"/>
      <c r="I36" s="38"/>
      <c r="J36" s="38"/>
    </row>
    <row r="37" spans="1:10" hidden="1" x14ac:dyDescent="0.2">
      <c r="A37" s="43" t="e">
        <v>#REF!</v>
      </c>
      <c r="B37" s="43"/>
      <c r="C37" s="6"/>
      <c r="E37" s="43"/>
      <c r="F37" s="43"/>
      <c r="G37" s="43"/>
      <c r="H37" s="43"/>
    </row>
    <row r="38" spans="1:10" hidden="1" x14ac:dyDescent="0.2"/>
    <row r="39" spans="1:10" ht="45" customHeight="1" x14ac:dyDescent="0.2">
      <c r="B39" s="44" t="str">
        <f>B10</f>
        <v>Avelino Dominguez Rodriguez</v>
      </c>
      <c r="C39" s="44"/>
      <c r="D39" s="44"/>
      <c r="E39" s="13"/>
      <c r="F39" s="13"/>
      <c r="G39" s="44" t="s">
        <v>33</v>
      </c>
      <c r="H39" s="44"/>
      <c r="I39" s="44"/>
      <c r="J39" s="44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XF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ago-dic 2024</v>
      </c>
      <c r="M8" s="38"/>
      <c r="N8" s="38"/>
    </row>
    <row r="10" spans="1:14" x14ac:dyDescent="0.2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Termodinámica</v>
      </c>
      <c r="B14" s="9" t="s">
        <v>38</v>
      </c>
      <c r="C14" s="9" t="str">
        <f>'1'!C14</f>
        <v>306A</v>
      </c>
      <c r="D14" s="9" t="str">
        <f>'1'!D14</f>
        <v>IAMB</v>
      </c>
      <c r="E14" s="9">
        <f>'1'!E14</f>
        <v>26</v>
      </c>
      <c r="F14" s="9">
        <v>23</v>
      </c>
      <c r="G14" s="9">
        <v>2</v>
      </c>
      <c r="H14" s="10">
        <v>0.83</v>
      </c>
      <c r="I14" s="9">
        <f t="shared" ref="I14:I28" si="0">(E14-SUM(F14:G14))-K14</f>
        <v>1</v>
      </c>
      <c r="J14" s="10">
        <v>0.17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Fisicoquímica II</v>
      </c>
      <c r="B15" s="9" t="s">
        <v>38</v>
      </c>
      <c r="C15" s="9" t="str">
        <f>'1'!C15</f>
        <v>506A</v>
      </c>
      <c r="D15" s="9" t="str">
        <f>'1'!D15</f>
        <v>IAMB</v>
      </c>
      <c r="E15" s="9">
        <f>'1'!E15</f>
        <v>23</v>
      </c>
      <c r="F15" s="9">
        <v>20</v>
      </c>
      <c r="G15" s="9">
        <v>3</v>
      </c>
      <c r="H15" s="10">
        <v>0.88</v>
      </c>
      <c r="I15" s="9">
        <f t="shared" si="0"/>
        <v>0</v>
      </c>
      <c r="J15" s="10">
        <v>0.12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38</v>
      </c>
      <c r="C16" s="9" t="str">
        <f>'1'!C16</f>
        <v>506A</v>
      </c>
      <c r="D16" s="9" t="str">
        <f>'1'!D16</f>
        <v>IAMB</v>
      </c>
      <c r="E16" s="9">
        <f>'1'!E16</f>
        <v>27</v>
      </c>
      <c r="F16" s="9">
        <v>20</v>
      </c>
      <c r="G16" s="9">
        <v>6</v>
      </c>
      <c r="H16" s="10">
        <v>0.87</v>
      </c>
      <c r="I16" s="9">
        <f t="shared" si="0"/>
        <v>1</v>
      </c>
      <c r="J16" s="10">
        <v>0.13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Mecánica de fluidos</v>
      </c>
      <c r="B17" s="9" t="s">
        <v>38</v>
      </c>
      <c r="C17" s="9" t="str">
        <f>'1'!C17</f>
        <v>506B</v>
      </c>
      <c r="D17" s="9" t="str">
        <f>'1'!D17</f>
        <v>IAMB</v>
      </c>
      <c r="E17" s="9">
        <f>'1'!E17</f>
        <v>15</v>
      </c>
      <c r="F17" s="9">
        <v>22</v>
      </c>
      <c r="G17" s="9">
        <v>4</v>
      </c>
      <c r="H17" s="10">
        <v>0.93</v>
      </c>
      <c r="I17" s="9">
        <f t="shared" si="0"/>
        <v>-11</v>
      </c>
      <c r="J17" s="10">
        <f t="shared" ref="J17:J28" si="2">I17/E17</f>
        <v>-0.73333333333333328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85</v>
      </c>
      <c r="G28" s="17">
        <f>SUM(G14:G27)</f>
        <v>15</v>
      </c>
      <c r="H28" s="18">
        <f>SUM(F28:G28)/E28</f>
        <v>1.098901098901099</v>
      </c>
      <c r="I28" s="17">
        <f t="shared" si="0"/>
        <v>-9</v>
      </c>
      <c r="J28" s="18">
        <f t="shared" si="2"/>
        <v>-9.8901098901098897E-2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2024-12-23T04:51:44Z</dcterms:modified>
  <cp:category/>
  <cp:contentStatus/>
</cp:coreProperties>
</file>